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2"/>
  </bookViews>
  <sheets>
    <sheet name="заготовка кормов" sheetId="1" r:id="rId1"/>
    <sheet name="полевые работы" sheetId="2" r:id="rId2"/>
    <sheet name="уборка" sheetId="3" r:id="rId3"/>
    <sheet name="сводка новая" sheetId="4" r:id="rId4"/>
  </sheets>
  <definedNames>
    <definedName name="_xlnm.Print_Area" localSheetId="0">'заготовка кормов'!$A$1:$W$73</definedName>
    <definedName name="_xlnm.Print_Area" localSheetId="1">'полевые работы'!$A$1:$AA$71</definedName>
    <definedName name="_xlnm.Print_Area" localSheetId="3">'сводка новая'!$A$1:$AB$67</definedName>
    <definedName name="_xlnm.Print_Area" localSheetId="2">'уборка'!$A$1:$AN$69</definedName>
  </definedNames>
  <calcPr fullCalcOnLoad="1"/>
</workbook>
</file>

<file path=xl/sharedStrings.xml><?xml version="1.0" encoding="utf-8"?>
<sst xmlns="http://schemas.openxmlformats.org/spreadsheetml/2006/main" count="468" uniqueCount="191">
  <si>
    <t>ООО "Луч-1"</t>
  </si>
  <si>
    <t>СПК "Восток"</t>
  </si>
  <si>
    <t>ООО "Мачинское"</t>
  </si>
  <si>
    <t>ООО "Мана"</t>
  </si>
  <si>
    <t>ООО "Малиновское"</t>
  </si>
  <si>
    <t>ООО "Молокановка"</t>
  </si>
  <si>
    <t>ООО "Эдэзи"</t>
  </si>
  <si>
    <t>Итого по хозяйствам:</t>
  </si>
  <si>
    <t>ООО "Самойловское"</t>
  </si>
  <si>
    <t>ООО "Красный Яр"</t>
  </si>
  <si>
    <t>СПК "Зимник"</t>
  </si>
  <si>
    <t>ООО "Матвеевка"</t>
  </si>
  <si>
    <t>ООО "Ключи"</t>
  </si>
  <si>
    <t xml:space="preserve"> </t>
  </si>
  <si>
    <t>коды</t>
  </si>
  <si>
    <t xml:space="preserve"> итого по району</t>
  </si>
  <si>
    <t>наименование хозяйства</t>
  </si>
  <si>
    <t>в том числе</t>
  </si>
  <si>
    <t>пшеница</t>
  </si>
  <si>
    <t>ячмень</t>
  </si>
  <si>
    <t>овес</t>
  </si>
  <si>
    <t>КФХ Солонцы</t>
  </si>
  <si>
    <t>итого по фермерам</t>
  </si>
  <si>
    <t>КХ Восход</t>
  </si>
  <si>
    <t>КХ Берта</t>
  </si>
  <si>
    <t>КХ Земляк</t>
  </si>
  <si>
    <t>ИП Гулевич</t>
  </si>
  <si>
    <t>ИП Холбеков</t>
  </si>
  <si>
    <t>к/х Любава</t>
  </si>
  <si>
    <t>КХ Спектр</t>
  </si>
  <si>
    <t>ИП Пашковский</t>
  </si>
  <si>
    <t>КХ Калачик</t>
  </si>
  <si>
    <t>КХ Примеров</t>
  </si>
  <si>
    <t>КХ Киселев</t>
  </si>
  <si>
    <t>Глава КФХ Свирко А.С.</t>
  </si>
  <si>
    <t>КХ Вирт</t>
  </si>
  <si>
    <t>КХ Бушин</t>
  </si>
  <si>
    <t>КХ Швабова</t>
  </si>
  <si>
    <t>в т.ч. по ресурсосберегающим технологиям, га</t>
  </si>
  <si>
    <t>посеяно однолетних трав, га</t>
  </si>
  <si>
    <t>ООО "Заря"</t>
  </si>
  <si>
    <t>ООО "Ас"</t>
  </si>
  <si>
    <t>ООО "Усольское"</t>
  </si>
  <si>
    <t>%</t>
  </si>
  <si>
    <t>зерновые всего , га</t>
  </si>
  <si>
    <t xml:space="preserve">                                   </t>
  </si>
  <si>
    <t>ООО"Эдэзи"</t>
  </si>
  <si>
    <t>убрано трав, га</t>
  </si>
  <si>
    <t>прибивка влаги, га</t>
  </si>
  <si>
    <t>весновспашка, га</t>
  </si>
  <si>
    <t>безотвальная весновспашка, га</t>
  </si>
  <si>
    <t>внесено минеральных удобрений на площади, га</t>
  </si>
  <si>
    <t>внесено минеральных удобрений, т,д.в</t>
  </si>
  <si>
    <t>протравлено семян, тонн</t>
  </si>
  <si>
    <t>ООО "Сухогор"</t>
  </si>
  <si>
    <t>ИП Глава кфх Вейхлей С.А.</t>
  </si>
  <si>
    <t>ООО "АПК Устьянский"</t>
  </si>
  <si>
    <t>ООО "Родник"</t>
  </si>
  <si>
    <t>план посева зерновых, га</t>
  </si>
  <si>
    <t>ИП Ходасевич В.В.</t>
  </si>
  <si>
    <t>ИП Десятник</t>
  </si>
  <si>
    <t>ООО "Фортуна В"</t>
  </si>
  <si>
    <t xml:space="preserve">  </t>
  </si>
  <si>
    <t>ИП Глава кфх Лейднер Д.Д.</t>
  </si>
  <si>
    <t>ИП Глава кфх Гулевич А.В.</t>
  </si>
  <si>
    <t>ИП Глава кфх Холбеков В.А.</t>
  </si>
  <si>
    <t>ИП Маслобоев Н.А.</t>
  </si>
  <si>
    <t>ИП Глава кфх Бобков И.И.</t>
  </si>
  <si>
    <t>ИП глава кфх Шеметько А.В.</t>
  </si>
  <si>
    <t>Глава кфх Свирко А.С.</t>
  </si>
  <si>
    <t>ИП Глава кфх Павлюченко Н.И.</t>
  </si>
  <si>
    <t>ИП Глава кфх Лейднер А.К.</t>
  </si>
  <si>
    <t>КХ Любава</t>
  </si>
  <si>
    <t>КХ Беликов Н.А.</t>
  </si>
  <si>
    <t>ИП Войнич Д.А.</t>
  </si>
  <si>
    <t>ИП Присич С.В.</t>
  </si>
  <si>
    <t>ООО "Орловское"</t>
  </si>
  <si>
    <t>скошено трав всего, га</t>
  </si>
  <si>
    <t>в т.ч.естественных трав,га</t>
  </si>
  <si>
    <t>в т.ч. скошеноестеств. и сеянных трав вторым укосом, га</t>
  </si>
  <si>
    <t>заготовлено соломы, тонн</t>
  </si>
  <si>
    <t>засыпано зернофуража для животноводства, тонн</t>
  </si>
  <si>
    <t>ц.к.е. на 1 условную голову (без учета зернофуража)</t>
  </si>
  <si>
    <t>химическая прополка, га</t>
  </si>
  <si>
    <t>обработка против вредителей, га</t>
  </si>
  <si>
    <t>заготовлено сена, тонн (факт)</t>
  </si>
  <si>
    <t>заготовлено сенажа, тонн (факт)</t>
  </si>
  <si>
    <t>по плану</t>
  </si>
  <si>
    <t>отвально</t>
  </si>
  <si>
    <t>без отвально</t>
  </si>
  <si>
    <t>ИП Синькевич В.М.</t>
  </si>
  <si>
    <t>ИП Глава кфх Бартницкий Ф.Ф.</t>
  </si>
  <si>
    <t xml:space="preserve">   </t>
  </si>
  <si>
    <t>план вспашки паров, га</t>
  </si>
  <si>
    <t>площадь уборки, га</t>
  </si>
  <si>
    <t>обмолочено зерновых, га</t>
  </si>
  <si>
    <t>% от плана</t>
  </si>
  <si>
    <t>намолочено зерновых , тонн</t>
  </si>
  <si>
    <t xml:space="preserve">ячмень </t>
  </si>
  <si>
    <t>урожайность, ц/га</t>
  </si>
  <si>
    <t>работало зерноуб. комбайнов</t>
  </si>
  <si>
    <t>засыпано семян, тонн</t>
  </si>
  <si>
    <t>вспахано зяби, га</t>
  </si>
  <si>
    <t xml:space="preserve">отвально </t>
  </si>
  <si>
    <t>безотвально</t>
  </si>
  <si>
    <t>скошено трав, га</t>
  </si>
  <si>
    <t>заготовлено сена, тонн</t>
  </si>
  <si>
    <t>по плану, тонн</t>
  </si>
  <si>
    <t>заготовлено сенажа, тонн</t>
  </si>
  <si>
    <t>засыпано зернофуража, тонн</t>
  </si>
  <si>
    <t>ИП Кезик В.Е.</t>
  </si>
  <si>
    <t>заготовлено силоса,т</t>
  </si>
  <si>
    <t>КХ "Орфей"</t>
  </si>
  <si>
    <t>ИП Глава кфх Павлюченко</t>
  </si>
  <si>
    <t>ИП Глава кфх Ковалев Н.С.</t>
  </si>
  <si>
    <t>ИП Бушин</t>
  </si>
  <si>
    <t>ООО "Империя"</t>
  </si>
  <si>
    <t>ИП Кезик В.С.</t>
  </si>
  <si>
    <t>заготовлено силоса, тонн (факт)</t>
  </si>
  <si>
    <t xml:space="preserve"> т</t>
  </si>
  <si>
    <t>вспашка пара, га</t>
  </si>
  <si>
    <t>в т.ч. по  нулевой технологии</t>
  </si>
  <si>
    <t>в т.т яровые зерновые и зернобобовые (включая кукурузу на зерно), га</t>
  </si>
  <si>
    <t>завезено минеральных удобрений под урожай 2013 г, т.д.в.</t>
  </si>
  <si>
    <t>вывезено органических удобрений под урожай 2013г.,тонн</t>
  </si>
  <si>
    <t>яровой рапс</t>
  </si>
  <si>
    <t>посеяно многолетних трав всего, га</t>
  </si>
  <si>
    <t>в т.ч. посеяно мн.бобовых трав, га</t>
  </si>
  <si>
    <t>в т.ч.посеяно мн.злаковых тарв, га</t>
  </si>
  <si>
    <t>кукуруза всего</t>
  </si>
  <si>
    <t>яровой сев всего, га</t>
  </si>
  <si>
    <t>ИП Глава кфх Ковалев Ю.Д.</t>
  </si>
  <si>
    <t>ИП Глава кфх Ходос С.А.</t>
  </si>
  <si>
    <t>ИП Глава кфх Хохлов В.Е.</t>
  </si>
  <si>
    <t>ИП Глава кфх Синькевич В.М.</t>
  </si>
  <si>
    <t>ИП Глава кфх Ходкин Е.В.</t>
  </si>
  <si>
    <t>в 2012 гду</t>
  </si>
  <si>
    <t>ИП глава КФХ Шеметько А.В.</t>
  </si>
  <si>
    <t>ИП Глава кфх Куземич П.Г.</t>
  </si>
  <si>
    <t>план сева яровых культур, га</t>
  </si>
  <si>
    <t xml:space="preserve">факт, га </t>
  </si>
  <si>
    <t>яровой сев всего</t>
  </si>
  <si>
    <t>план сева яровых зерновых культур, га</t>
  </si>
  <si>
    <t>факт. (включая кукурузу на зерно)</t>
  </si>
  <si>
    <t>% от ярового сева</t>
  </si>
  <si>
    <t>ресурсосберегающая технология,га</t>
  </si>
  <si>
    <t>посеяно по ресурсосберегающей техн.,га</t>
  </si>
  <si>
    <t>яровые зерновые</t>
  </si>
  <si>
    <t>посеяно многолетних трав, га</t>
  </si>
  <si>
    <t>бобовых</t>
  </si>
  <si>
    <t>злаковых</t>
  </si>
  <si>
    <t>протравлено семян, т</t>
  </si>
  <si>
    <t>минеральные удобрения</t>
  </si>
  <si>
    <t>завезено мин. уд.т.д.в.</t>
  </si>
  <si>
    <t>внесено мин.уд. на площади, га</t>
  </si>
  <si>
    <t>внесено мин.уд. т.д.в.</t>
  </si>
  <si>
    <t>наименование предприятия</t>
  </si>
  <si>
    <t>Итого по фермерам:</t>
  </si>
  <si>
    <t>Итого по району:</t>
  </si>
  <si>
    <t>Итого по предприятиям:</t>
  </si>
  <si>
    <t xml:space="preserve">в 2012 году </t>
  </si>
  <si>
    <t>Оперативная сводка о ходе весенне-полевых работ на 27 мая 2013 года.</t>
  </si>
  <si>
    <t>яровые зерновые всего (в т.ч. рапс на зерно)</t>
  </si>
  <si>
    <t xml:space="preserve">план </t>
  </si>
  <si>
    <t>факт</t>
  </si>
  <si>
    <t>ИП Глава кфх Войнич Д.А.</t>
  </si>
  <si>
    <t>однолетние травы</t>
  </si>
  <si>
    <t>план</t>
  </si>
  <si>
    <t>план посева по ресурсосберегающей технологии</t>
  </si>
  <si>
    <t>Оперативная сводка о ходе весенне-полевых работ на 17 июня 2013 года</t>
  </si>
  <si>
    <t>ИП Глава кфх Смолин В.И.</t>
  </si>
  <si>
    <t>ИП  Глава кфх Ковалев Н.С.</t>
  </si>
  <si>
    <t>ИП Глава кфх Тихоненко М.В.</t>
  </si>
  <si>
    <t>В 2012 г</t>
  </si>
  <si>
    <t>оперативная сводка о ходе заготовки кормов на 14 августа 2013 года</t>
  </si>
  <si>
    <t>Запахано соломы, т.</t>
  </si>
  <si>
    <t>Убрано картофеля, га</t>
  </si>
  <si>
    <t>Накопано тонн картофеля, тонн</t>
  </si>
  <si>
    <t>убрано рапса, га</t>
  </si>
  <si>
    <t>в 2012 году</t>
  </si>
  <si>
    <t>Ип Глава кфх Ковалев Ю.Д.</t>
  </si>
  <si>
    <t>ИП Швабов В.Ф.</t>
  </si>
  <si>
    <t>озимая пшеница</t>
  </si>
  <si>
    <t>ИП Глава кфх Наровский М.В.</t>
  </si>
  <si>
    <t>ИП Бушин Г.А.</t>
  </si>
  <si>
    <t>Намолочено рапса, тонн</t>
  </si>
  <si>
    <t>засыпка семян рапса,тонн</t>
  </si>
  <si>
    <t>ИП Пашковский О.В.</t>
  </si>
  <si>
    <t xml:space="preserve">    </t>
  </si>
  <si>
    <t>ИП Глава кфх Бонох А.Е.</t>
  </si>
  <si>
    <t>сводка по уборке урожая на 29 октября  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</si>
</sst>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sz val="18"/>
      <color indexed="58"/>
      <name val="Arial Cyr"/>
      <family val="0"/>
    </font>
    <font>
      <b/>
      <sz val="16"/>
      <color indexed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20"/>
      <color indexed="58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sz val="22"/>
      <color indexed="58"/>
      <name val="Arial Cyr"/>
      <family val="0"/>
    </font>
    <font>
      <b/>
      <sz val="22"/>
      <color indexed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9CC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12" fillId="38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34" borderId="26" xfId="0" applyFont="1" applyFill="1" applyBorder="1" applyAlignment="1">
      <alignment horizontal="left" vertical="center" wrapText="1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5" fillId="39" borderId="33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9" fillId="41" borderId="24" xfId="0" applyFont="1" applyFill="1" applyBorder="1" applyAlignment="1">
      <alignment horizontal="center"/>
    </xf>
    <xf numFmtId="0" fontId="17" fillId="33" borderId="34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6" fillId="42" borderId="34" xfId="0" applyFont="1" applyFill="1" applyBorder="1" applyAlignment="1">
      <alignment horizontal="center"/>
    </xf>
    <xf numFmtId="0" fontId="16" fillId="43" borderId="34" xfId="0" applyFont="1" applyFill="1" applyBorder="1" applyAlignment="1">
      <alignment horizontal="center"/>
    </xf>
    <xf numFmtId="164" fontId="16" fillId="33" borderId="36" xfId="0" applyNumberFormat="1" applyFont="1" applyFill="1" applyBorder="1" applyAlignment="1">
      <alignment horizontal="center"/>
    </xf>
    <xf numFmtId="1" fontId="16" fillId="44" borderId="34" xfId="0" applyNumberFormat="1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45" borderId="34" xfId="0" applyFont="1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6" fillId="42" borderId="27" xfId="0" applyFont="1" applyFill="1" applyBorder="1" applyAlignment="1">
      <alignment horizontal="center"/>
    </xf>
    <xf numFmtId="0" fontId="16" fillId="43" borderId="27" xfId="0" applyFont="1" applyFill="1" applyBorder="1" applyAlignment="1">
      <alignment horizontal="center"/>
    </xf>
    <xf numFmtId="164" fontId="16" fillId="33" borderId="29" xfId="0" applyNumberFormat="1" applyFont="1" applyFill="1" applyBorder="1" applyAlignment="1">
      <alignment horizontal="center"/>
    </xf>
    <xf numFmtId="1" fontId="16" fillId="44" borderId="27" xfId="0" applyNumberFormat="1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45" borderId="27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6" fillId="43" borderId="40" xfId="0" applyFont="1" applyFill="1" applyBorder="1" applyAlignment="1">
      <alignment horizontal="center"/>
    </xf>
    <xf numFmtId="1" fontId="16" fillId="44" borderId="40" xfId="0" applyNumberFormat="1" applyFont="1" applyFill="1" applyBorder="1" applyAlignment="1">
      <alignment horizontal="center"/>
    </xf>
    <xf numFmtId="0" fontId="16" fillId="45" borderId="40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/>
    </xf>
    <xf numFmtId="0" fontId="16" fillId="40" borderId="19" xfId="0" applyFont="1" applyFill="1" applyBorder="1" applyAlignment="1">
      <alignment horizontal="center"/>
    </xf>
    <xf numFmtId="0" fontId="16" fillId="40" borderId="16" xfId="0" applyFont="1" applyFill="1" applyBorder="1" applyAlignment="1">
      <alignment horizontal="center"/>
    </xf>
    <xf numFmtId="0" fontId="16" fillId="40" borderId="17" xfId="0" applyFont="1" applyFill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0" fontId="16" fillId="40" borderId="13" xfId="0" applyFont="1" applyFill="1" applyBorder="1" applyAlignment="1">
      <alignment horizontal="center"/>
    </xf>
    <xf numFmtId="164" fontId="16" fillId="40" borderId="12" xfId="0" applyNumberFormat="1" applyFont="1" applyFill="1" applyBorder="1" applyAlignment="1">
      <alignment horizontal="center"/>
    </xf>
    <xf numFmtId="1" fontId="16" fillId="40" borderId="13" xfId="0" applyNumberFormat="1" applyFont="1" applyFill="1" applyBorder="1" applyAlignment="1">
      <alignment horizontal="center"/>
    </xf>
    <xf numFmtId="0" fontId="17" fillId="40" borderId="14" xfId="0" applyFont="1" applyFill="1" applyBorder="1" applyAlignment="1">
      <alignment horizontal="center"/>
    </xf>
    <xf numFmtId="164" fontId="16" fillId="40" borderId="11" xfId="0" applyNumberFormat="1" applyFont="1" applyFill="1" applyBorder="1" applyAlignment="1">
      <alignment horizontal="center"/>
    </xf>
    <xf numFmtId="0" fontId="16" fillId="40" borderId="24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/>
    </xf>
    <xf numFmtId="0" fontId="16" fillId="33" borderId="42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6" fillId="42" borderId="26" xfId="0" applyFont="1" applyFill="1" applyBorder="1" applyAlignment="1">
      <alignment horizontal="center"/>
    </xf>
    <xf numFmtId="0" fontId="17" fillId="43" borderId="34" xfId="0" applyFont="1" applyFill="1" applyBorder="1" applyAlignment="1">
      <alignment horizontal="center"/>
    </xf>
    <xf numFmtId="164" fontId="16" fillId="33" borderId="43" xfId="0" applyNumberFormat="1" applyFont="1" applyFill="1" applyBorder="1" applyAlignment="1">
      <alignment horizontal="center"/>
    </xf>
    <xf numFmtId="164" fontId="16" fillId="44" borderId="34" xfId="0" applyNumberFormat="1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7" fillId="43" borderId="27" xfId="0" applyFont="1" applyFill="1" applyBorder="1" applyAlignment="1">
      <alignment horizontal="center"/>
    </xf>
    <xf numFmtId="164" fontId="16" fillId="44" borderId="27" xfId="0" applyNumberFormat="1" applyFont="1" applyFill="1" applyBorder="1" applyAlignment="1">
      <alignment horizontal="center"/>
    </xf>
    <xf numFmtId="0" fontId="16" fillId="33" borderId="45" xfId="0" applyFont="1" applyFill="1" applyBorder="1" applyAlignment="1">
      <alignment horizontal="center"/>
    </xf>
    <xf numFmtId="0" fontId="16" fillId="33" borderId="46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6" fillId="42" borderId="28" xfId="0" applyFont="1" applyFill="1" applyBorder="1" applyAlignment="1">
      <alignment horizontal="center"/>
    </xf>
    <xf numFmtId="0" fontId="17" fillId="43" borderId="40" xfId="0" applyFont="1" applyFill="1" applyBorder="1" applyAlignment="1">
      <alignment horizontal="center"/>
    </xf>
    <xf numFmtId="164" fontId="16" fillId="33" borderId="30" xfId="0" applyNumberFormat="1" applyFont="1" applyFill="1" applyBorder="1" applyAlignment="1">
      <alignment horizontal="center"/>
    </xf>
    <xf numFmtId="164" fontId="16" fillId="44" borderId="40" xfId="0" applyNumberFormat="1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16" fillId="41" borderId="19" xfId="0" applyFont="1" applyFill="1" applyBorder="1" applyAlignment="1">
      <alignment horizontal="center"/>
    </xf>
    <xf numFmtId="0" fontId="16" fillId="41" borderId="16" xfId="0" applyFont="1" applyFill="1" applyBorder="1" applyAlignment="1">
      <alignment horizontal="center"/>
    </xf>
    <xf numFmtId="0" fontId="18" fillId="41" borderId="17" xfId="0" applyFont="1" applyFill="1" applyBorder="1" applyAlignment="1">
      <alignment horizontal="center"/>
    </xf>
    <xf numFmtId="0" fontId="18" fillId="41" borderId="12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164" fontId="16" fillId="41" borderId="12" xfId="0" applyNumberFormat="1" applyFont="1" applyFill="1" applyBorder="1" applyAlignment="1">
      <alignment horizontal="center"/>
    </xf>
    <xf numFmtId="164" fontId="16" fillId="41" borderId="13" xfId="0" applyNumberFormat="1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0" fontId="16" fillId="41" borderId="13" xfId="0" applyFont="1" applyFill="1" applyBorder="1" applyAlignment="1">
      <alignment horizontal="center"/>
    </xf>
    <xf numFmtId="0" fontId="16" fillId="41" borderId="14" xfId="0" applyFont="1" applyFill="1" applyBorder="1" applyAlignment="1">
      <alignment horizontal="center"/>
    </xf>
    <xf numFmtId="0" fontId="18" fillId="41" borderId="19" xfId="0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16" fillId="40" borderId="17" xfId="0" applyFont="1" applyFill="1" applyBorder="1" applyAlignment="1">
      <alignment/>
    </xf>
    <xf numFmtId="0" fontId="18" fillId="41" borderId="17" xfId="0" applyFont="1" applyFill="1" applyBorder="1" applyAlignment="1">
      <alignment/>
    </xf>
    <xf numFmtId="0" fontId="2" fillId="46" borderId="11" xfId="0" applyFont="1" applyFill="1" applyBorder="1" applyAlignment="1">
      <alignment horizontal="center" vertical="center" wrapText="1"/>
    </xf>
    <xf numFmtId="0" fontId="2" fillId="46" borderId="17" xfId="0" applyFont="1" applyFill="1" applyBorder="1" applyAlignment="1">
      <alignment horizontal="center" vertical="center" wrapText="1"/>
    </xf>
    <xf numFmtId="0" fontId="16" fillId="34" borderId="48" xfId="0" applyFont="1" applyFill="1" applyBorder="1" applyAlignment="1">
      <alignment horizontal="center" vertical="center"/>
    </xf>
    <xf numFmtId="0" fontId="16" fillId="47" borderId="27" xfId="0" applyFont="1" applyFill="1" applyBorder="1" applyAlignment="1">
      <alignment horizontal="center"/>
    </xf>
    <xf numFmtId="0" fontId="17" fillId="48" borderId="49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49" borderId="50" xfId="0" applyFont="1" applyFill="1" applyBorder="1" applyAlignment="1">
      <alignment horizontal="center"/>
    </xf>
    <xf numFmtId="164" fontId="17" fillId="33" borderId="10" xfId="0" applyNumberFormat="1" applyFont="1" applyFill="1" applyBorder="1" applyAlignment="1">
      <alignment horizontal="center"/>
    </xf>
    <xf numFmtId="1" fontId="17" fillId="33" borderId="10" xfId="0" applyNumberFormat="1" applyFont="1" applyFill="1" applyBorder="1" applyAlignment="1">
      <alignment horizontal="center"/>
    </xf>
    <xf numFmtId="0" fontId="16" fillId="47" borderId="28" xfId="0" applyFont="1" applyFill="1" applyBorder="1" applyAlignment="1">
      <alignment horizontal="center"/>
    </xf>
    <xf numFmtId="0" fontId="17" fillId="48" borderId="51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5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52" xfId="0" applyFont="1" applyFill="1" applyBorder="1" applyAlignment="1">
      <alignment horizontal="center"/>
    </xf>
    <xf numFmtId="0" fontId="19" fillId="39" borderId="53" xfId="0" applyFont="1" applyFill="1" applyBorder="1" applyAlignment="1">
      <alignment horizontal="center"/>
    </xf>
    <xf numFmtId="0" fontId="17" fillId="49" borderId="54" xfId="0" applyFont="1" applyFill="1" applyBorder="1" applyAlignment="1">
      <alignment horizontal="center"/>
    </xf>
    <xf numFmtId="0" fontId="17" fillId="49" borderId="55" xfId="0" applyFont="1" applyFill="1" applyBorder="1" applyAlignment="1">
      <alignment horizontal="center"/>
    </xf>
    <xf numFmtId="0" fontId="17" fillId="49" borderId="38" xfId="0" applyFont="1" applyFill="1" applyBorder="1" applyAlignment="1">
      <alignment horizontal="center"/>
    </xf>
    <xf numFmtId="0" fontId="17" fillId="49" borderId="41" xfId="0" applyFont="1" applyFill="1" applyBorder="1" applyAlignment="1">
      <alignment horizontal="center"/>
    </xf>
    <xf numFmtId="0" fontId="17" fillId="49" borderId="56" xfId="0" applyFont="1" applyFill="1" applyBorder="1" applyAlignment="1">
      <alignment horizontal="center"/>
    </xf>
    <xf numFmtId="0" fontId="17" fillId="49" borderId="45" xfId="0" applyFont="1" applyFill="1" applyBorder="1" applyAlignment="1">
      <alignment horizontal="center"/>
    </xf>
    <xf numFmtId="0" fontId="17" fillId="49" borderId="57" xfId="0" applyFont="1" applyFill="1" applyBorder="1" applyAlignment="1">
      <alignment horizontal="center"/>
    </xf>
    <xf numFmtId="0" fontId="16" fillId="43" borderId="28" xfId="0" applyFont="1" applyFill="1" applyBorder="1" applyAlignment="1">
      <alignment horizontal="center"/>
    </xf>
    <xf numFmtId="1" fontId="16" fillId="44" borderId="28" xfId="0" applyNumberFormat="1" applyFont="1" applyFill="1" applyBorder="1" applyAlignment="1">
      <alignment horizontal="center"/>
    </xf>
    <xf numFmtId="0" fontId="16" fillId="45" borderId="28" xfId="0" applyFont="1" applyFill="1" applyBorder="1" applyAlignment="1">
      <alignment horizontal="center"/>
    </xf>
    <xf numFmtId="0" fontId="16" fillId="40" borderId="14" xfId="0" applyFont="1" applyFill="1" applyBorder="1" applyAlignment="1">
      <alignment horizontal="center"/>
    </xf>
    <xf numFmtId="0" fontId="18" fillId="41" borderId="14" xfId="0" applyFont="1" applyFill="1" applyBorder="1" applyAlignment="1">
      <alignment horizontal="center"/>
    </xf>
    <xf numFmtId="0" fontId="16" fillId="48" borderId="36" xfId="0" applyFont="1" applyFill="1" applyBorder="1" applyAlignment="1">
      <alignment horizontal="center"/>
    </xf>
    <xf numFmtId="0" fontId="16" fillId="48" borderId="29" xfId="0" applyFont="1" applyFill="1" applyBorder="1" applyAlignment="1">
      <alignment horizontal="center"/>
    </xf>
    <xf numFmtId="0" fontId="16" fillId="48" borderId="30" xfId="0" applyFont="1" applyFill="1" applyBorder="1" applyAlignment="1">
      <alignment horizontal="center"/>
    </xf>
    <xf numFmtId="0" fontId="16" fillId="50" borderId="36" xfId="0" applyFont="1" applyFill="1" applyBorder="1" applyAlignment="1">
      <alignment horizontal="center"/>
    </xf>
    <xf numFmtId="0" fontId="16" fillId="50" borderId="29" xfId="0" applyFont="1" applyFill="1" applyBorder="1" applyAlignment="1">
      <alignment horizontal="center"/>
    </xf>
    <xf numFmtId="0" fontId="16" fillId="50" borderId="30" xfId="0" applyFont="1" applyFill="1" applyBorder="1" applyAlignment="1">
      <alignment horizontal="center"/>
    </xf>
    <xf numFmtId="0" fontId="17" fillId="50" borderId="43" xfId="0" applyFont="1" applyFill="1" applyBorder="1" applyAlignment="1">
      <alignment horizontal="center"/>
    </xf>
    <xf numFmtId="0" fontId="17" fillId="50" borderId="29" xfId="0" applyFont="1" applyFill="1" applyBorder="1" applyAlignment="1">
      <alignment horizontal="center"/>
    </xf>
    <xf numFmtId="0" fontId="17" fillId="50" borderId="30" xfId="0" applyFont="1" applyFill="1" applyBorder="1" applyAlignment="1">
      <alignment horizontal="center"/>
    </xf>
    <xf numFmtId="0" fontId="17" fillId="48" borderId="43" xfId="0" applyFont="1" applyFill="1" applyBorder="1" applyAlignment="1">
      <alignment horizontal="center"/>
    </xf>
    <xf numFmtId="0" fontId="17" fillId="48" borderId="29" xfId="0" applyFont="1" applyFill="1" applyBorder="1" applyAlignment="1">
      <alignment horizontal="center"/>
    </xf>
    <xf numFmtId="0" fontId="17" fillId="48" borderId="30" xfId="0" applyFont="1" applyFill="1" applyBorder="1" applyAlignment="1">
      <alignment horizontal="center"/>
    </xf>
    <xf numFmtId="0" fontId="17" fillId="33" borderId="54" xfId="0" applyFont="1" applyFill="1" applyBorder="1" applyAlignment="1">
      <alignment horizontal="center"/>
    </xf>
    <xf numFmtId="1" fontId="17" fillId="33" borderId="20" xfId="0" applyNumberFormat="1" applyFont="1" applyFill="1" applyBorder="1" applyAlignment="1">
      <alignment horizontal="center"/>
    </xf>
    <xf numFmtId="0" fontId="2" fillId="51" borderId="11" xfId="0" applyFont="1" applyFill="1" applyBorder="1" applyAlignment="1">
      <alignment horizontal="center" vertical="center" wrapText="1"/>
    </xf>
    <xf numFmtId="0" fontId="8" fillId="51" borderId="11" xfId="0" applyFont="1" applyFill="1" applyBorder="1" applyAlignment="1">
      <alignment horizontal="center" vertical="center"/>
    </xf>
    <xf numFmtId="1" fontId="8" fillId="51" borderId="11" xfId="0" applyNumberFormat="1" applyFont="1" applyFill="1" applyBorder="1" applyAlignment="1">
      <alignment horizontal="center" vertical="center"/>
    </xf>
    <xf numFmtId="0" fontId="8" fillId="51" borderId="24" xfId="0" applyFont="1" applyFill="1" applyBorder="1" applyAlignment="1">
      <alignment horizontal="center" vertical="center"/>
    </xf>
    <xf numFmtId="0" fontId="8" fillId="51" borderId="14" xfId="0" applyFont="1" applyFill="1" applyBorder="1" applyAlignment="1">
      <alignment horizontal="center" vertical="center"/>
    </xf>
    <xf numFmtId="164" fontId="17" fillId="48" borderId="10" xfId="0" applyNumberFormat="1" applyFont="1" applyFill="1" applyBorder="1" applyAlignment="1">
      <alignment horizontal="center"/>
    </xf>
    <xf numFmtId="0" fontId="16" fillId="48" borderId="10" xfId="0" applyFont="1" applyFill="1" applyBorder="1" applyAlignment="1">
      <alignment horizontal="center"/>
    </xf>
    <xf numFmtId="0" fontId="17" fillId="48" borderId="10" xfId="0" applyFont="1" applyFill="1" applyBorder="1" applyAlignment="1">
      <alignment horizontal="center"/>
    </xf>
    <xf numFmtId="0" fontId="17" fillId="52" borderId="48" xfId="0" applyFont="1" applyFill="1" applyBorder="1" applyAlignment="1">
      <alignment horizontal="center" vertical="center"/>
    </xf>
    <xf numFmtId="0" fontId="16" fillId="52" borderId="48" xfId="0" applyFont="1" applyFill="1" applyBorder="1" applyAlignment="1">
      <alignment horizontal="center" vertical="center"/>
    </xf>
    <xf numFmtId="1" fontId="17" fillId="48" borderId="48" xfId="0" applyNumberFormat="1" applyFont="1" applyFill="1" applyBorder="1" applyAlignment="1">
      <alignment horizontal="center"/>
    </xf>
    <xf numFmtId="1" fontId="17" fillId="48" borderId="10" xfId="0" applyNumberFormat="1" applyFont="1" applyFill="1" applyBorder="1" applyAlignment="1">
      <alignment horizontal="center"/>
    </xf>
    <xf numFmtId="0" fontId="17" fillId="48" borderId="52" xfId="0" applyFont="1" applyFill="1" applyBorder="1" applyAlignment="1">
      <alignment horizontal="center"/>
    </xf>
    <xf numFmtId="0" fontId="17" fillId="52" borderId="10" xfId="0" applyFont="1" applyFill="1" applyBorder="1" applyAlignment="1">
      <alignment horizontal="center"/>
    </xf>
    <xf numFmtId="0" fontId="17" fillId="47" borderId="29" xfId="0" applyFont="1" applyFill="1" applyBorder="1" applyAlignment="1">
      <alignment horizontal="center"/>
    </xf>
    <xf numFmtId="0" fontId="17" fillId="47" borderId="30" xfId="0" applyFont="1" applyFill="1" applyBorder="1" applyAlignment="1">
      <alignment horizontal="center"/>
    </xf>
    <xf numFmtId="1" fontId="17" fillId="33" borderId="31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52" borderId="10" xfId="0" applyFont="1" applyFill="1" applyBorder="1" applyAlignment="1">
      <alignment horizontal="center" vertical="center"/>
    </xf>
    <xf numFmtId="1" fontId="17" fillId="48" borderId="49" xfId="0" applyNumberFormat="1" applyFont="1" applyFill="1" applyBorder="1" applyAlignment="1">
      <alignment horizontal="center"/>
    </xf>
    <xf numFmtId="0" fontId="16" fillId="53" borderId="26" xfId="0" applyFont="1" applyFill="1" applyBorder="1" applyAlignment="1">
      <alignment horizontal="center" vertical="center" wrapText="1"/>
    </xf>
    <xf numFmtId="0" fontId="17" fillId="52" borderId="58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164" fontId="17" fillId="34" borderId="48" xfId="0" applyNumberFormat="1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" fillId="51" borderId="24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52" borderId="52" xfId="0" applyFont="1" applyFill="1" applyBorder="1" applyAlignment="1">
      <alignment horizontal="center" vertical="center"/>
    </xf>
    <xf numFmtId="0" fontId="17" fillId="48" borderId="48" xfId="0" applyFont="1" applyFill="1" applyBorder="1" applyAlignment="1">
      <alignment horizontal="center"/>
    </xf>
    <xf numFmtId="0" fontId="16" fillId="48" borderId="48" xfId="0" applyFont="1" applyFill="1" applyBorder="1" applyAlignment="1">
      <alignment horizontal="center"/>
    </xf>
    <xf numFmtId="0" fontId="16" fillId="48" borderId="52" xfId="0" applyFont="1" applyFill="1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8" borderId="12" xfId="0" applyFont="1" applyFill="1" applyBorder="1" applyAlignment="1">
      <alignment horizontal="center"/>
    </xf>
    <xf numFmtId="0" fontId="19" fillId="38" borderId="53" xfId="0" applyFont="1" applyFill="1" applyBorder="1" applyAlignment="1">
      <alignment horizontal="center"/>
    </xf>
    <xf numFmtId="0" fontId="19" fillId="54" borderId="53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64" fontId="12" fillId="0" borderId="6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164" fontId="10" fillId="33" borderId="61" xfId="0" applyNumberFormat="1" applyFont="1" applyFill="1" applyBorder="1" applyAlignment="1">
      <alignment horizontal="center"/>
    </xf>
    <xf numFmtId="0" fontId="16" fillId="55" borderId="53" xfId="0" applyFont="1" applyFill="1" applyBorder="1" applyAlignment="1">
      <alignment horizontal="center"/>
    </xf>
    <xf numFmtId="0" fontId="16" fillId="54" borderId="53" xfId="0" applyFont="1" applyFill="1" applyBorder="1" applyAlignment="1">
      <alignment horizontal="center"/>
    </xf>
    <xf numFmtId="0" fontId="19" fillId="54" borderId="13" xfId="0" applyFont="1" applyFill="1" applyBorder="1" applyAlignment="1">
      <alignment horizontal="center"/>
    </xf>
    <xf numFmtId="164" fontId="17" fillId="34" borderId="65" xfId="0" applyNumberFormat="1" applyFont="1" applyFill="1" applyBorder="1" applyAlignment="1">
      <alignment horizontal="center" vertical="center"/>
    </xf>
    <xf numFmtId="164" fontId="17" fillId="56" borderId="53" xfId="0" applyNumberFormat="1" applyFont="1" applyFill="1" applyBorder="1" applyAlignment="1">
      <alignment horizontal="center" vertical="center"/>
    </xf>
    <xf numFmtId="164" fontId="17" fillId="57" borderId="53" xfId="0" applyNumberFormat="1" applyFont="1" applyFill="1" applyBorder="1" applyAlignment="1">
      <alignment horizontal="center" vertical="center"/>
    </xf>
    <xf numFmtId="164" fontId="17" fillId="34" borderId="10" xfId="0" applyNumberFormat="1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 vertical="center"/>
    </xf>
    <xf numFmtId="0" fontId="16" fillId="50" borderId="48" xfId="0" applyFont="1" applyFill="1" applyBorder="1" applyAlignment="1">
      <alignment horizontal="center"/>
    </xf>
    <xf numFmtId="0" fontId="0" fillId="5" borderId="66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 wrapText="1"/>
    </xf>
    <xf numFmtId="0" fontId="0" fillId="6" borderId="66" xfId="0" applyFill="1" applyBorder="1" applyAlignment="1">
      <alignment horizontal="center" vertical="center" wrapText="1"/>
    </xf>
    <xf numFmtId="0" fontId="0" fillId="6" borderId="68" xfId="0" applyFill="1" applyBorder="1" applyAlignment="1">
      <alignment horizontal="center" vertical="center" wrapText="1"/>
    </xf>
    <xf numFmtId="0" fontId="0" fillId="6" borderId="67" xfId="0" applyFill="1" applyBorder="1" applyAlignment="1">
      <alignment horizontal="center" vertical="center" wrapText="1"/>
    </xf>
    <xf numFmtId="0" fontId="0" fillId="58" borderId="68" xfId="0" applyFill="1" applyBorder="1" applyAlignment="1">
      <alignment horizontal="center" vertical="center" textRotation="90" wrapText="1"/>
    </xf>
    <xf numFmtId="0" fontId="0" fillId="59" borderId="67" xfId="0" applyFill="1" applyBorder="1" applyAlignment="1">
      <alignment horizontal="center" vertical="center" textRotation="90" wrapText="1"/>
    </xf>
    <xf numFmtId="0" fontId="0" fillId="5" borderId="69" xfId="0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0" fillId="52" borderId="0" xfId="0" applyFill="1" applyAlignment="1">
      <alignment/>
    </xf>
    <xf numFmtId="0" fontId="22" fillId="60" borderId="11" xfId="0" applyFont="1" applyFill="1" applyBorder="1" applyAlignment="1">
      <alignment/>
    </xf>
    <xf numFmtId="0" fontId="20" fillId="33" borderId="34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28" xfId="0" applyFont="1" applyFill="1" applyBorder="1" applyAlignment="1">
      <alignment/>
    </xf>
    <xf numFmtId="0" fontId="21" fillId="51" borderId="11" xfId="0" applyFont="1" applyFill="1" applyBorder="1" applyAlignment="1">
      <alignment/>
    </xf>
    <xf numFmtId="0" fontId="21" fillId="61" borderId="11" xfId="0" applyFont="1" applyFill="1" applyBorder="1" applyAlignment="1">
      <alignment/>
    </xf>
    <xf numFmtId="0" fontId="0" fillId="0" borderId="33" xfId="0" applyBorder="1" applyAlignment="1">
      <alignment/>
    </xf>
    <xf numFmtId="0" fontId="16" fillId="50" borderId="65" xfId="0" applyFont="1" applyFill="1" applyBorder="1" applyAlignment="1">
      <alignment horizontal="center"/>
    </xf>
    <xf numFmtId="1" fontId="17" fillId="48" borderId="65" xfId="0" applyNumberFormat="1" applyFont="1" applyFill="1" applyBorder="1" applyAlignment="1">
      <alignment horizontal="center"/>
    </xf>
    <xf numFmtId="1" fontId="16" fillId="44" borderId="53" xfId="0" applyNumberFormat="1" applyFont="1" applyFill="1" applyBorder="1" applyAlignment="1">
      <alignment horizontal="center"/>
    </xf>
    <xf numFmtId="0" fontId="16" fillId="5" borderId="65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/>
    </xf>
    <xf numFmtId="0" fontId="17" fillId="47" borderId="43" xfId="0" applyFont="1" applyFill="1" applyBorder="1" applyAlignment="1">
      <alignment horizontal="center"/>
    </xf>
    <xf numFmtId="0" fontId="14" fillId="62" borderId="11" xfId="0" applyFont="1" applyFill="1" applyBorder="1" applyAlignment="1">
      <alignment/>
    </xf>
    <xf numFmtId="0" fontId="16" fillId="62" borderId="11" xfId="0" applyFont="1" applyFill="1" applyBorder="1" applyAlignment="1">
      <alignment horizontal="center"/>
    </xf>
    <xf numFmtId="0" fontId="19" fillId="62" borderId="11" xfId="0" applyFont="1" applyFill="1" applyBorder="1" applyAlignment="1">
      <alignment horizontal="center"/>
    </xf>
    <xf numFmtId="164" fontId="17" fillId="63" borderId="11" xfId="0" applyNumberFormat="1" applyFont="1" applyFill="1" applyBorder="1" applyAlignment="1">
      <alignment horizontal="center" vertical="center"/>
    </xf>
    <xf numFmtId="0" fontId="19" fillId="62" borderId="12" xfId="0" applyFont="1" applyFill="1" applyBorder="1" applyAlignment="1">
      <alignment horizontal="center"/>
    </xf>
    <xf numFmtId="0" fontId="19" fillId="62" borderId="13" xfId="0" applyFont="1" applyFill="1" applyBorder="1" applyAlignment="1">
      <alignment horizontal="center"/>
    </xf>
    <xf numFmtId="0" fontId="19" fillId="62" borderId="53" xfId="0" applyFont="1" applyFill="1" applyBorder="1" applyAlignment="1">
      <alignment horizontal="center"/>
    </xf>
    <xf numFmtId="0" fontId="16" fillId="63" borderId="11" xfId="0" applyFont="1" applyFill="1" applyBorder="1" applyAlignment="1">
      <alignment horizontal="center"/>
    </xf>
    <xf numFmtId="0" fontId="19" fillId="62" borderId="19" xfId="0" applyFont="1" applyFill="1" applyBorder="1" applyAlignment="1">
      <alignment horizontal="center"/>
    </xf>
    <xf numFmtId="1" fontId="17" fillId="62" borderId="53" xfId="0" applyNumberFormat="1" applyFont="1" applyFill="1" applyBorder="1" applyAlignment="1">
      <alignment horizontal="center"/>
    </xf>
    <xf numFmtId="0" fontId="19" fillId="62" borderId="14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51" borderId="12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51" borderId="53" xfId="0" applyFill="1" applyBorder="1" applyAlignment="1">
      <alignment horizontal="center"/>
    </xf>
    <xf numFmtId="0" fontId="0" fillId="51" borderId="13" xfId="0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51" borderId="17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22" fillId="60" borderId="12" xfId="0" applyFont="1" applyFill="1" applyBorder="1" applyAlignment="1">
      <alignment horizontal="center"/>
    </xf>
    <xf numFmtId="0" fontId="22" fillId="60" borderId="53" xfId="0" applyFont="1" applyFill="1" applyBorder="1" applyAlignment="1">
      <alignment horizontal="center"/>
    </xf>
    <xf numFmtId="0" fontId="22" fillId="60" borderId="13" xfId="0" applyFont="1" applyFill="1" applyBorder="1" applyAlignment="1">
      <alignment horizontal="center"/>
    </xf>
    <xf numFmtId="0" fontId="22" fillId="60" borderId="14" xfId="0" applyFont="1" applyFill="1" applyBorder="1" applyAlignment="1">
      <alignment horizontal="center"/>
    </xf>
    <xf numFmtId="0" fontId="22" fillId="60" borderId="11" xfId="0" applyFont="1" applyFill="1" applyBorder="1" applyAlignment="1">
      <alignment horizontal="center"/>
    </xf>
    <xf numFmtId="0" fontId="22" fillId="60" borderId="17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60" borderId="16" xfId="0" applyFont="1" applyFill="1" applyBorder="1" applyAlignment="1">
      <alignment horizontal="center"/>
    </xf>
    <xf numFmtId="0" fontId="22" fillId="60" borderId="19" xfId="0" applyFont="1" applyFill="1" applyBorder="1" applyAlignment="1">
      <alignment horizontal="center"/>
    </xf>
    <xf numFmtId="0" fontId="0" fillId="51" borderId="16" xfId="0" applyFill="1" applyBorder="1" applyAlignment="1">
      <alignment horizontal="center"/>
    </xf>
    <xf numFmtId="0" fontId="0" fillId="51" borderId="19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1" borderId="7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51" borderId="11" xfId="0" applyFont="1" applyFill="1" applyBorder="1" applyAlignment="1">
      <alignment horizontal="center"/>
    </xf>
    <xf numFmtId="0" fontId="21" fillId="61" borderId="11" xfId="0" applyFont="1" applyFill="1" applyBorder="1" applyAlignment="1">
      <alignment horizontal="center"/>
    </xf>
    <xf numFmtId="0" fontId="21" fillId="63" borderId="27" xfId="0" applyFont="1" applyFill="1" applyBorder="1" applyAlignment="1">
      <alignment horizontal="center"/>
    </xf>
    <xf numFmtId="0" fontId="21" fillId="51" borderId="18" xfId="0" applyFont="1" applyFill="1" applyBorder="1" applyAlignment="1">
      <alignment horizontal="center"/>
    </xf>
    <xf numFmtId="0" fontId="21" fillId="61" borderId="18" xfId="0" applyFont="1" applyFill="1" applyBorder="1" applyAlignment="1">
      <alignment horizontal="center"/>
    </xf>
    <xf numFmtId="0" fontId="0" fillId="52" borderId="70" xfId="0" applyFill="1" applyBorder="1" applyAlignment="1">
      <alignment horizontal="center"/>
    </xf>
    <xf numFmtId="0" fontId="0" fillId="52" borderId="71" xfId="0" applyFill="1" applyBorder="1" applyAlignment="1">
      <alignment horizontal="center"/>
    </xf>
    <xf numFmtId="0" fontId="0" fillId="52" borderId="49" xfId="0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0" fillId="52" borderId="51" xfId="0" applyFill="1" applyBorder="1" applyAlignment="1">
      <alignment horizontal="center"/>
    </xf>
    <xf numFmtId="0" fontId="0" fillId="52" borderId="52" xfId="0" applyFill="1" applyBorder="1" applyAlignment="1">
      <alignment horizontal="center"/>
    </xf>
    <xf numFmtId="0" fontId="0" fillId="13" borderId="66" xfId="0" applyFill="1" applyBorder="1" applyAlignment="1">
      <alignment horizontal="center" vertical="center" textRotation="90" wrapText="1"/>
    </xf>
    <xf numFmtId="0" fontId="0" fillId="13" borderId="68" xfId="0" applyFill="1" applyBorder="1" applyAlignment="1">
      <alignment horizontal="center" vertical="center" textRotation="90" wrapText="1"/>
    </xf>
    <xf numFmtId="164" fontId="0" fillId="0" borderId="55" xfId="0" applyNumberFormat="1" applyBorder="1" applyAlignment="1">
      <alignment horizontal="center"/>
    </xf>
    <xf numFmtId="164" fontId="22" fillId="60" borderId="13" xfId="0" applyNumberFormat="1" applyFont="1" applyFill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22" fillId="60" borderId="16" xfId="0" applyNumberFormat="1" applyFont="1" applyFill="1" applyBorder="1" applyAlignment="1">
      <alignment horizontal="center"/>
    </xf>
    <xf numFmtId="164" fontId="0" fillId="51" borderId="16" xfId="0" applyNumberFormat="1" applyFill="1" applyBorder="1" applyAlignment="1">
      <alignment horizontal="center"/>
    </xf>
    <xf numFmtId="0" fontId="21" fillId="61" borderId="19" xfId="0" applyFont="1" applyFill="1" applyBorder="1" applyAlignment="1">
      <alignment horizontal="center"/>
    </xf>
    <xf numFmtId="0" fontId="21" fillId="61" borderId="13" xfId="0" applyFont="1" applyFill="1" applyBorder="1" applyAlignment="1">
      <alignment horizontal="center"/>
    </xf>
    <xf numFmtId="164" fontId="21" fillId="61" borderId="16" xfId="0" applyNumberFormat="1" applyFont="1" applyFill="1" applyBorder="1" applyAlignment="1">
      <alignment horizontal="center"/>
    </xf>
    <xf numFmtId="0" fontId="21" fillId="61" borderId="72" xfId="0" applyFont="1" applyFill="1" applyBorder="1" applyAlignment="1">
      <alignment horizontal="center"/>
    </xf>
    <xf numFmtId="0" fontId="21" fillId="61" borderId="12" xfId="0" applyFont="1" applyFill="1" applyBorder="1" applyAlignment="1">
      <alignment horizontal="center"/>
    </xf>
    <xf numFmtId="0" fontId="21" fillId="61" borderId="53" xfId="0" applyFont="1" applyFill="1" applyBorder="1" applyAlignment="1">
      <alignment horizontal="center"/>
    </xf>
    <xf numFmtId="0" fontId="21" fillId="61" borderId="17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52" borderId="35" xfId="0" applyFill="1" applyBorder="1" applyAlignment="1">
      <alignment horizontal="center"/>
    </xf>
    <xf numFmtId="0" fontId="0" fillId="52" borderId="31" xfId="0" applyFill="1" applyBorder="1" applyAlignment="1">
      <alignment horizontal="center"/>
    </xf>
    <xf numFmtId="0" fontId="0" fillId="52" borderId="46" xfId="0" applyFill="1" applyBorder="1" applyAlignment="1">
      <alignment horizontal="center"/>
    </xf>
    <xf numFmtId="0" fontId="21" fillId="61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1" borderId="24" xfId="0" applyFill="1" applyBorder="1" applyAlignment="1">
      <alignment horizontal="center"/>
    </xf>
    <xf numFmtId="0" fontId="21" fillId="61" borderId="24" xfId="0" applyFont="1" applyFill="1" applyBorder="1" applyAlignment="1">
      <alignment horizontal="center"/>
    </xf>
    <xf numFmtId="0" fontId="21" fillId="61" borderId="73" xfId="0" applyFont="1" applyFill="1" applyBorder="1" applyAlignment="1">
      <alignment horizontal="center"/>
    </xf>
    <xf numFmtId="0" fontId="21" fillId="61" borderId="74" xfId="0" applyFont="1" applyFill="1" applyBorder="1" applyAlignment="1">
      <alignment horizontal="center"/>
    </xf>
    <xf numFmtId="0" fontId="0" fillId="64" borderId="12" xfId="0" applyFill="1" applyBorder="1" applyAlignment="1">
      <alignment horizontal="center" vertical="center" textRotation="90" wrapText="1"/>
    </xf>
    <xf numFmtId="0" fontId="0" fillId="64" borderId="24" xfId="0" applyFill="1" applyBorder="1" applyAlignment="1">
      <alignment horizontal="center" vertical="center" textRotation="90" wrapText="1"/>
    </xf>
    <xf numFmtId="164" fontId="0" fillId="51" borderId="13" xfId="0" applyNumberFormat="1" applyFill="1" applyBorder="1" applyAlignment="1">
      <alignment horizontal="center"/>
    </xf>
    <xf numFmtId="164" fontId="21" fillId="61" borderId="13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52" borderId="54" xfId="0" applyFill="1" applyBorder="1" applyAlignment="1">
      <alignment horizontal="center"/>
    </xf>
    <xf numFmtId="0" fontId="0" fillId="52" borderId="38" xfId="0" applyFill="1" applyBorder="1" applyAlignment="1">
      <alignment horizontal="center"/>
    </xf>
    <xf numFmtId="0" fontId="0" fillId="52" borderId="45" xfId="0" applyFill="1" applyBorder="1" applyAlignment="1">
      <alignment horizontal="center"/>
    </xf>
    <xf numFmtId="0" fontId="0" fillId="31" borderId="75" xfId="0" applyFill="1" applyBorder="1" applyAlignment="1">
      <alignment horizontal="center" vertical="center" wrapText="1"/>
    </xf>
    <xf numFmtId="0" fontId="0" fillId="31" borderId="76" xfId="0" applyFill="1" applyBorder="1" applyAlignment="1">
      <alignment horizontal="center" vertical="center" wrapText="1"/>
    </xf>
    <xf numFmtId="0" fontId="22" fillId="60" borderId="77" xfId="0" applyFont="1" applyFill="1" applyBorder="1" applyAlignment="1">
      <alignment horizontal="center"/>
    </xf>
    <xf numFmtId="164" fontId="0" fillId="51" borderId="78" xfId="0" applyNumberFormat="1" applyFill="1" applyBorder="1" applyAlignment="1">
      <alignment horizontal="center"/>
    </xf>
    <xf numFmtId="164" fontId="21" fillId="61" borderId="78" xfId="0" applyNumberFormat="1" applyFont="1" applyFill="1" applyBorder="1" applyAlignment="1">
      <alignment horizontal="center"/>
    </xf>
    <xf numFmtId="0" fontId="0" fillId="31" borderId="79" xfId="0" applyFill="1" applyBorder="1" applyAlignment="1">
      <alignment horizontal="center" vertical="center" wrapText="1"/>
    </xf>
    <xf numFmtId="1" fontId="0" fillId="0" borderId="70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22" fillId="60" borderId="79" xfId="0" applyNumberFormat="1" applyFont="1" applyFill="1" applyBorder="1" applyAlignment="1">
      <alignment horizontal="center"/>
    </xf>
    <xf numFmtId="1" fontId="0" fillId="51" borderId="12" xfId="0" applyNumberFormat="1" applyFill="1" applyBorder="1" applyAlignment="1">
      <alignment horizontal="center"/>
    </xf>
    <xf numFmtId="1" fontId="21" fillId="61" borderId="12" xfId="0" applyNumberFormat="1" applyFont="1" applyFill="1" applyBorder="1" applyAlignment="1">
      <alignment horizontal="center"/>
    </xf>
    <xf numFmtId="164" fontId="22" fillId="60" borderId="76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0" fontId="17" fillId="43" borderId="28" xfId="0" applyFont="1" applyFill="1" applyBorder="1" applyAlignment="1">
      <alignment horizontal="center"/>
    </xf>
    <xf numFmtId="164" fontId="16" fillId="44" borderId="28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6" fillId="43" borderId="30" xfId="0" applyFont="1" applyFill="1" applyBorder="1" applyAlignment="1">
      <alignment horizontal="center"/>
    </xf>
    <xf numFmtId="164" fontId="16" fillId="41" borderId="33" xfId="0" applyNumberFormat="1" applyFont="1" applyFill="1" applyBorder="1" applyAlignment="1">
      <alignment horizontal="center"/>
    </xf>
    <xf numFmtId="0" fontId="16" fillId="43" borderId="43" xfId="0" applyFont="1" applyFill="1" applyBorder="1" applyAlignment="1">
      <alignment horizontal="center"/>
    </xf>
    <xf numFmtId="0" fontId="16" fillId="43" borderId="29" xfId="0" applyFont="1" applyFill="1" applyBorder="1" applyAlignment="1">
      <alignment horizontal="center"/>
    </xf>
    <xf numFmtId="0" fontId="16" fillId="41" borderId="17" xfId="0" applyFont="1" applyFill="1" applyBorder="1" applyAlignment="1">
      <alignment horizontal="center"/>
    </xf>
    <xf numFmtId="1" fontId="17" fillId="33" borderId="34" xfId="0" applyNumberFormat="1" applyFont="1" applyFill="1" applyBorder="1" applyAlignment="1">
      <alignment horizontal="center"/>
    </xf>
    <xf numFmtId="1" fontId="17" fillId="33" borderId="26" xfId="0" applyNumberFormat="1" applyFont="1" applyFill="1" applyBorder="1" applyAlignment="1">
      <alignment horizontal="center"/>
    </xf>
    <xf numFmtId="1" fontId="17" fillId="33" borderId="27" xfId="0" applyNumberFormat="1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41" borderId="33" xfId="0" applyFont="1" applyFill="1" applyBorder="1" applyAlignment="1">
      <alignment horizontal="center"/>
    </xf>
    <xf numFmtId="0" fontId="20" fillId="48" borderId="28" xfId="0" applyFont="1" applyFill="1" applyBorder="1" applyAlignment="1">
      <alignment/>
    </xf>
    <xf numFmtId="0" fontId="17" fillId="65" borderId="27" xfId="0" applyFont="1" applyFill="1" applyBorder="1" applyAlignment="1">
      <alignment horizontal="center"/>
    </xf>
    <xf numFmtId="0" fontId="17" fillId="65" borderId="38" xfId="0" applyFont="1" applyFill="1" applyBorder="1" applyAlignment="1">
      <alignment horizontal="center"/>
    </xf>
    <xf numFmtId="0" fontId="17" fillId="65" borderId="41" xfId="0" applyFont="1" applyFill="1" applyBorder="1" applyAlignment="1">
      <alignment horizontal="center"/>
    </xf>
    <xf numFmtId="0" fontId="17" fillId="65" borderId="34" xfId="0" applyFont="1" applyFill="1" applyBorder="1" applyAlignment="1">
      <alignment horizontal="center"/>
    </xf>
    <xf numFmtId="0" fontId="17" fillId="33" borderId="43" xfId="0" applyFont="1" applyFill="1" applyBorder="1" applyAlignment="1">
      <alignment/>
    </xf>
    <xf numFmtId="0" fontId="16" fillId="61" borderId="17" xfId="0" applyFont="1" applyFill="1" applyBorder="1" applyAlignment="1">
      <alignment/>
    </xf>
    <xf numFmtId="0" fontId="16" fillId="61" borderId="11" xfId="0" applyFont="1" applyFill="1" applyBorder="1" applyAlignment="1">
      <alignment horizontal="center"/>
    </xf>
    <xf numFmtId="0" fontId="16" fillId="45" borderId="16" xfId="0" applyFont="1" applyFill="1" applyBorder="1" applyAlignment="1">
      <alignment horizontal="center"/>
    </xf>
    <xf numFmtId="0" fontId="16" fillId="61" borderId="17" xfId="0" applyFont="1" applyFill="1" applyBorder="1" applyAlignment="1">
      <alignment horizontal="center"/>
    </xf>
    <xf numFmtId="0" fontId="16" fillId="61" borderId="12" xfId="0" applyFont="1" applyFill="1" applyBorder="1" applyAlignment="1">
      <alignment horizontal="center"/>
    </xf>
    <xf numFmtId="0" fontId="16" fillId="61" borderId="13" xfId="0" applyFont="1" applyFill="1" applyBorder="1" applyAlignment="1">
      <alignment horizontal="center"/>
    </xf>
    <xf numFmtId="0" fontId="16" fillId="61" borderId="14" xfId="0" applyFont="1" applyFill="1" applyBorder="1" applyAlignment="1">
      <alignment horizontal="center"/>
    </xf>
    <xf numFmtId="164" fontId="16" fillId="45" borderId="12" xfId="0" applyNumberFormat="1" applyFont="1" applyFill="1" applyBorder="1" applyAlignment="1">
      <alignment horizontal="center"/>
    </xf>
    <xf numFmtId="164" fontId="16" fillId="45" borderId="13" xfId="0" applyNumberFormat="1" applyFont="1" applyFill="1" applyBorder="1" applyAlignment="1">
      <alignment horizontal="center"/>
    </xf>
    <xf numFmtId="164" fontId="16" fillId="45" borderId="11" xfId="0" applyNumberFormat="1" applyFont="1" applyFill="1" applyBorder="1" applyAlignment="1">
      <alignment horizontal="center"/>
    </xf>
    <xf numFmtId="0" fontId="16" fillId="61" borderId="19" xfId="0" applyFont="1" applyFill="1" applyBorder="1" applyAlignment="1">
      <alignment horizontal="center"/>
    </xf>
    <xf numFmtId="0" fontId="8" fillId="61" borderId="24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0" fillId="0" borderId="80" xfId="0" applyBorder="1" applyAlignment="1">
      <alignment/>
    </xf>
    <xf numFmtId="0" fontId="13" fillId="0" borderId="80" xfId="0" applyFont="1" applyBorder="1" applyAlignment="1">
      <alignment/>
    </xf>
    <xf numFmtId="0" fontId="17" fillId="0" borderId="80" xfId="0" applyFont="1" applyBorder="1" applyAlignment="1">
      <alignment/>
    </xf>
    <xf numFmtId="0" fontId="0" fillId="0" borderId="72" xfId="0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33" borderId="81" xfId="0" applyFont="1" applyFill="1" applyBorder="1" applyAlignment="1">
      <alignment horizontal="center"/>
    </xf>
    <xf numFmtId="0" fontId="13" fillId="33" borderId="82" xfId="0" applyFont="1" applyFill="1" applyBorder="1" applyAlignment="1">
      <alignment/>
    </xf>
    <xf numFmtId="0" fontId="17" fillId="47" borderId="83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6" fillId="33" borderId="65" xfId="0" applyFont="1" applyFill="1" applyBorder="1" applyAlignment="1">
      <alignment horizontal="center"/>
    </xf>
    <xf numFmtId="0" fontId="16" fillId="48" borderId="65" xfId="0" applyFont="1" applyFill="1" applyBorder="1" applyAlignment="1">
      <alignment horizontal="center"/>
    </xf>
    <xf numFmtId="0" fontId="17" fillId="48" borderId="65" xfId="0" applyFont="1" applyFill="1" applyBorder="1" applyAlignment="1">
      <alignment horizontal="center"/>
    </xf>
    <xf numFmtId="0" fontId="19" fillId="39" borderId="62" xfId="0" applyFont="1" applyFill="1" applyBorder="1" applyAlignment="1">
      <alignment horizontal="center"/>
    </xf>
    <xf numFmtId="1" fontId="16" fillId="66" borderId="62" xfId="0" applyNumberFormat="1" applyFont="1" applyFill="1" applyBorder="1" applyAlignment="1">
      <alignment horizontal="center"/>
    </xf>
    <xf numFmtId="0" fontId="19" fillId="39" borderId="60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48" borderId="27" xfId="0" applyFont="1" applyFill="1" applyBorder="1" applyAlignment="1">
      <alignment horizontal="center"/>
    </xf>
    <xf numFmtId="0" fontId="13" fillId="0" borderId="48" xfId="0" applyFont="1" applyBorder="1" applyAlignment="1">
      <alignment/>
    </xf>
    <xf numFmtId="0" fontId="17" fillId="33" borderId="27" xfId="0" applyFont="1" applyFill="1" applyBorder="1" applyAlignment="1">
      <alignment/>
    </xf>
    <xf numFmtId="0" fontId="13" fillId="48" borderId="50" xfId="0" applyFont="1" applyFill="1" applyBorder="1" applyAlignment="1">
      <alignment horizontal="center"/>
    </xf>
    <xf numFmtId="0" fontId="13" fillId="48" borderId="49" xfId="0" applyFont="1" applyFill="1" applyBorder="1" applyAlignment="1">
      <alignment horizontal="center"/>
    </xf>
    <xf numFmtId="0" fontId="17" fillId="33" borderId="28" xfId="0" applyFont="1" applyFill="1" applyBorder="1" applyAlignment="1">
      <alignment/>
    </xf>
    <xf numFmtId="0" fontId="13" fillId="48" borderId="28" xfId="0" applyFont="1" applyFill="1" applyBorder="1" applyAlignment="1">
      <alignment horizontal="center"/>
    </xf>
    <xf numFmtId="0" fontId="13" fillId="48" borderId="57" xfId="0" applyFont="1" applyFill="1" applyBorder="1" applyAlignment="1">
      <alignment horizontal="center"/>
    </xf>
    <xf numFmtId="0" fontId="13" fillId="48" borderId="51" xfId="0" applyFont="1" applyFill="1" applyBorder="1" applyAlignment="1">
      <alignment horizontal="center"/>
    </xf>
    <xf numFmtId="0" fontId="17" fillId="33" borderId="26" xfId="0" applyFont="1" applyFill="1" applyBorder="1" applyAlignment="1">
      <alignment/>
    </xf>
    <xf numFmtId="0" fontId="13" fillId="48" borderId="26" xfId="0" applyFont="1" applyFill="1" applyBorder="1" applyAlignment="1">
      <alignment horizontal="center"/>
    </xf>
    <xf numFmtId="0" fontId="13" fillId="48" borderId="58" xfId="0" applyFont="1" applyFill="1" applyBorder="1" applyAlignment="1">
      <alignment horizontal="center"/>
    </xf>
    <xf numFmtId="0" fontId="13" fillId="48" borderId="56" xfId="0" applyFont="1" applyFill="1" applyBorder="1" applyAlignment="1">
      <alignment horizontal="center"/>
    </xf>
    <xf numFmtId="0" fontId="16" fillId="40" borderId="11" xfId="0" applyFont="1" applyFill="1" applyBorder="1" applyAlignment="1">
      <alignment/>
    </xf>
    <xf numFmtId="0" fontId="14" fillId="40" borderId="1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4" fillId="40" borderId="53" xfId="0" applyFont="1" applyFill="1" applyBorder="1" applyAlignment="1">
      <alignment horizontal="center"/>
    </xf>
    <xf numFmtId="164" fontId="14" fillId="40" borderId="13" xfId="0" applyNumberFormat="1" applyFont="1" applyFill="1" applyBorder="1" applyAlignment="1">
      <alignment horizontal="center"/>
    </xf>
    <xf numFmtId="164" fontId="14" fillId="40" borderId="12" xfId="0" applyNumberFormat="1" applyFont="1" applyFill="1" applyBorder="1" applyAlignment="1">
      <alignment horizontal="center"/>
    </xf>
    <xf numFmtId="164" fontId="14" fillId="40" borderId="53" xfId="0" applyNumberFormat="1" applyFont="1" applyFill="1" applyBorder="1" applyAlignment="1">
      <alignment horizontal="center"/>
    </xf>
    <xf numFmtId="1" fontId="14" fillId="40" borderId="53" xfId="0" applyNumberFormat="1" applyFont="1" applyFill="1" applyBorder="1" applyAlignment="1">
      <alignment horizontal="center"/>
    </xf>
    <xf numFmtId="164" fontId="14" fillId="40" borderId="11" xfId="0" applyNumberFormat="1" applyFont="1" applyFill="1" applyBorder="1" applyAlignment="1">
      <alignment horizontal="center"/>
    </xf>
    <xf numFmtId="0" fontId="14" fillId="40" borderId="13" xfId="0" applyFont="1" applyFill="1" applyBorder="1" applyAlignment="1">
      <alignment horizontal="center"/>
    </xf>
    <xf numFmtId="0" fontId="16" fillId="61" borderId="11" xfId="0" applyFont="1" applyFill="1" applyBorder="1" applyAlignment="1">
      <alignment/>
    </xf>
    <xf numFmtId="0" fontId="14" fillId="61" borderId="11" xfId="0" applyFont="1" applyFill="1" applyBorder="1" applyAlignment="1">
      <alignment horizontal="center"/>
    </xf>
    <xf numFmtId="0" fontId="14" fillId="61" borderId="12" xfId="0" applyFont="1" applyFill="1" applyBorder="1" applyAlignment="1">
      <alignment horizontal="center"/>
    </xf>
    <xf numFmtId="0" fontId="14" fillId="61" borderId="53" xfId="0" applyFont="1" applyFill="1" applyBorder="1" applyAlignment="1">
      <alignment horizontal="center"/>
    </xf>
    <xf numFmtId="164" fontId="14" fillId="45" borderId="13" xfId="0" applyNumberFormat="1" applyFont="1" applyFill="1" applyBorder="1" applyAlignment="1">
      <alignment horizontal="center"/>
    </xf>
    <xf numFmtId="164" fontId="14" fillId="61" borderId="12" xfId="0" applyNumberFormat="1" applyFont="1" applyFill="1" applyBorder="1" applyAlignment="1">
      <alignment horizontal="center"/>
    </xf>
    <xf numFmtId="164" fontId="14" fillId="45" borderId="53" xfId="0" applyNumberFormat="1" applyFont="1" applyFill="1" applyBorder="1" applyAlignment="1">
      <alignment horizontal="center"/>
    </xf>
    <xf numFmtId="164" fontId="14" fillId="61" borderId="11" xfId="0" applyNumberFormat="1" applyFont="1" applyFill="1" applyBorder="1" applyAlignment="1">
      <alignment horizontal="center"/>
    </xf>
    <xf numFmtId="0" fontId="14" fillId="61" borderId="13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5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4" fillId="67" borderId="26" xfId="0" applyFont="1" applyFill="1" applyBorder="1" applyAlignment="1">
      <alignment horizontal="center"/>
    </xf>
    <xf numFmtId="0" fontId="14" fillId="67" borderId="27" xfId="0" applyFont="1" applyFill="1" applyBorder="1" applyAlignment="1">
      <alignment horizontal="center"/>
    </xf>
    <xf numFmtId="0" fontId="14" fillId="67" borderId="28" xfId="0" applyFont="1" applyFill="1" applyBorder="1" applyAlignment="1">
      <alignment horizontal="center"/>
    </xf>
    <xf numFmtId="0" fontId="14" fillId="68" borderId="58" xfId="0" applyFont="1" applyFill="1" applyBorder="1" applyAlignment="1">
      <alignment horizontal="center"/>
    </xf>
    <xf numFmtId="0" fontId="13" fillId="68" borderId="48" xfId="0" applyFont="1" applyFill="1" applyBorder="1" applyAlignment="1">
      <alignment horizontal="center"/>
    </xf>
    <xf numFmtId="0" fontId="13" fillId="68" borderId="10" xfId="0" applyFont="1" applyFill="1" applyBorder="1" applyAlignment="1">
      <alignment horizontal="center"/>
    </xf>
    <xf numFmtId="0" fontId="13" fillId="68" borderId="52" xfId="0" applyFont="1" applyFill="1" applyBorder="1" applyAlignment="1">
      <alignment horizontal="center"/>
    </xf>
    <xf numFmtId="164" fontId="14" fillId="65" borderId="56" xfId="0" applyNumberFormat="1" applyFont="1" applyFill="1" applyBorder="1" applyAlignment="1">
      <alignment horizontal="center"/>
    </xf>
    <xf numFmtId="164" fontId="14" fillId="65" borderId="50" xfId="0" applyNumberFormat="1" applyFont="1" applyFill="1" applyBorder="1" applyAlignment="1">
      <alignment horizontal="center"/>
    </xf>
    <xf numFmtId="164" fontId="14" fillId="65" borderId="57" xfId="0" applyNumberFormat="1" applyFont="1" applyFill="1" applyBorder="1" applyAlignment="1">
      <alignment horizontal="center"/>
    </xf>
    <xf numFmtId="1" fontId="14" fillId="44" borderId="58" xfId="0" applyNumberFormat="1" applyFont="1" applyFill="1" applyBorder="1" applyAlignment="1">
      <alignment horizontal="center"/>
    </xf>
    <xf numFmtId="0" fontId="13" fillId="44" borderId="48" xfId="0" applyFont="1" applyFill="1" applyBorder="1" applyAlignment="1">
      <alignment horizontal="center"/>
    </xf>
    <xf numFmtId="164" fontId="14" fillId="44" borderId="48" xfId="0" applyNumberFormat="1" applyFont="1" applyFill="1" applyBorder="1" applyAlignment="1">
      <alignment horizontal="center"/>
    </xf>
    <xf numFmtId="1" fontId="13" fillId="44" borderId="56" xfId="0" applyNumberFormat="1" applyFont="1" applyFill="1" applyBorder="1" applyAlignment="1">
      <alignment horizontal="center"/>
    </xf>
    <xf numFmtId="1" fontId="14" fillId="44" borderId="49" xfId="0" applyNumberFormat="1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164" fontId="13" fillId="44" borderId="10" xfId="0" applyNumberFormat="1" applyFont="1" applyFill="1" applyBorder="1" applyAlignment="1">
      <alignment horizontal="center"/>
    </xf>
    <xf numFmtId="1" fontId="13" fillId="44" borderId="10" xfId="0" applyNumberFormat="1" applyFont="1" applyFill="1" applyBorder="1" applyAlignment="1">
      <alignment horizontal="center"/>
    </xf>
    <xf numFmtId="1" fontId="13" fillId="44" borderId="50" xfId="0" applyNumberFormat="1" applyFont="1" applyFill="1" applyBorder="1" applyAlignment="1">
      <alignment horizontal="center"/>
    </xf>
    <xf numFmtId="164" fontId="14" fillId="44" borderId="10" xfId="0" applyNumberFormat="1" applyFont="1" applyFill="1" applyBorder="1" applyAlignment="1">
      <alignment horizontal="center"/>
    </xf>
    <xf numFmtId="1" fontId="14" fillId="44" borderId="10" xfId="0" applyNumberFormat="1" applyFont="1" applyFill="1" applyBorder="1" applyAlignment="1">
      <alignment horizontal="center"/>
    </xf>
    <xf numFmtId="1" fontId="14" fillId="44" borderId="50" xfId="0" applyNumberFormat="1" applyFont="1" applyFill="1" applyBorder="1" applyAlignment="1">
      <alignment horizontal="center"/>
    </xf>
    <xf numFmtId="164" fontId="14" fillId="44" borderId="49" xfId="0" applyNumberFormat="1" applyFont="1" applyFill="1" applyBorder="1" applyAlignment="1">
      <alignment horizontal="center"/>
    </xf>
    <xf numFmtId="0" fontId="14" fillId="44" borderId="51" xfId="0" applyFont="1" applyFill="1" applyBorder="1" applyAlignment="1">
      <alignment horizontal="center"/>
    </xf>
    <xf numFmtId="0" fontId="13" fillId="44" borderId="52" xfId="0" applyFont="1" applyFill="1" applyBorder="1" applyAlignment="1">
      <alignment horizontal="center"/>
    </xf>
    <xf numFmtId="164" fontId="14" fillId="44" borderId="52" xfId="0" applyNumberFormat="1" applyFont="1" applyFill="1" applyBorder="1" applyAlignment="1">
      <alignment horizontal="center"/>
    </xf>
    <xf numFmtId="1" fontId="14" fillId="44" borderId="52" xfId="0" applyNumberFormat="1" applyFont="1" applyFill="1" applyBorder="1" applyAlignment="1">
      <alignment horizontal="center"/>
    </xf>
    <xf numFmtId="1" fontId="14" fillId="44" borderId="57" xfId="0" applyNumberFormat="1" applyFont="1" applyFill="1" applyBorder="1" applyAlignment="1">
      <alignment horizontal="center"/>
    </xf>
    <xf numFmtId="164" fontId="14" fillId="44" borderId="58" xfId="0" applyNumberFormat="1" applyFont="1" applyFill="1" applyBorder="1" applyAlignment="1">
      <alignment horizontal="center"/>
    </xf>
    <xf numFmtId="164" fontId="13" fillId="44" borderId="48" xfId="0" applyNumberFormat="1" applyFont="1" applyFill="1" applyBorder="1" applyAlignment="1">
      <alignment horizontal="center"/>
    </xf>
    <xf numFmtId="164" fontId="13" fillId="44" borderId="56" xfId="0" applyNumberFormat="1" applyFont="1" applyFill="1" applyBorder="1" applyAlignment="1">
      <alignment horizontal="center"/>
    </xf>
    <xf numFmtId="164" fontId="13" fillId="44" borderId="50" xfId="0" applyNumberFormat="1" applyFont="1" applyFill="1" applyBorder="1" applyAlignment="1">
      <alignment horizontal="center"/>
    </xf>
    <xf numFmtId="164" fontId="14" fillId="69" borderId="26" xfId="0" applyNumberFormat="1" applyFont="1" applyFill="1" applyBorder="1" applyAlignment="1">
      <alignment horizontal="center"/>
    </xf>
    <xf numFmtId="164" fontId="14" fillId="69" borderId="27" xfId="0" applyNumberFormat="1" applyFont="1" applyFill="1" applyBorder="1" applyAlignment="1">
      <alignment horizontal="center"/>
    </xf>
    <xf numFmtId="0" fontId="13" fillId="45" borderId="48" xfId="0" applyFont="1" applyFill="1" applyBorder="1" applyAlignment="1">
      <alignment horizontal="center"/>
    </xf>
    <xf numFmtId="0" fontId="14" fillId="45" borderId="56" xfId="0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3" fillId="45" borderId="50" xfId="0" applyFont="1" applyFill="1" applyBorder="1" applyAlignment="1">
      <alignment horizontal="center"/>
    </xf>
    <xf numFmtId="0" fontId="13" fillId="70" borderId="26" xfId="0" applyFont="1" applyFill="1" applyBorder="1" applyAlignment="1">
      <alignment horizontal="center"/>
    </xf>
    <xf numFmtId="0" fontId="13" fillId="70" borderId="27" xfId="0" applyFont="1" applyFill="1" applyBorder="1" applyAlignment="1">
      <alignment horizontal="center"/>
    </xf>
    <xf numFmtId="0" fontId="13" fillId="70" borderId="28" xfId="0" applyFont="1" applyFill="1" applyBorder="1" applyAlignment="1">
      <alignment horizontal="center"/>
    </xf>
    <xf numFmtId="164" fontId="14" fillId="43" borderId="58" xfId="0" applyNumberFormat="1" applyFont="1" applyFill="1" applyBorder="1" applyAlignment="1">
      <alignment horizontal="center"/>
    </xf>
    <xf numFmtId="0" fontId="13" fillId="43" borderId="48" xfId="0" applyFont="1" applyFill="1" applyBorder="1" applyAlignment="1">
      <alignment horizontal="center"/>
    </xf>
    <xf numFmtId="164" fontId="13" fillId="43" borderId="48" xfId="0" applyNumberFormat="1" applyFont="1" applyFill="1" applyBorder="1" applyAlignment="1">
      <alignment horizontal="center"/>
    </xf>
    <xf numFmtId="0" fontId="14" fillId="43" borderId="56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164" fontId="13" fillId="43" borderId="10" xfId="0" applyNumberFormat="1" applyFont="1" applyFill="1" applyBorder="1" applyAlignment="1">
      <alignment horizontal="center"/>
    </xf>
    <xf numFmtId="0" fontId="13" fillId="43" borderId="50" xfId="0" applyFont="1" applyFill="1" applyBorder="1" applyAlignment="1">
      <alignment horizontal="center"/>
    </xf>
    <xf numFmtId="0" fontId="13" fillId="43" borderId="52" xfId="0" applyFont="1" applyFill="1" applyBorder="1" applyAlignment="1">
      <alignment horizontal="center"/>
    </xf>
    <xf numFmtId="164" fontId="13" fillId="43" borderId="52" xfId="0" applyNumberFormat="1" applyFont="1" applyFill="1" applyBorder="1" applyAlignment="1">
      <alignment horizontal="center"/>
    </xf>
    <xf numFmtId="0" fontId="13" fillId="43" borderId="57" xfId="0" applyFont="1" applyFill="1" applyBorder="1" applyAlignment="1">
      <alignment horizontal="center"/>
    </xf>
    <xf numFmtId="164" fontId="13" fillId="43" borderId="58" xfId="0" applyNumberFormat="1" applyFont="1" applyFill="1" applyBorder="1" applyAlignment="1">
      <alignment horizontal="center"/>
    </xf>
    <xf numFmtId="0" fontId="14" fillId="43" borderId="50" xfId="0" applyFont="1" applyFill="1" applyBorder="1" applyAlignment="1">
      <alignment horizontal="center"/>
    </xf>
    <xf numFmtId="0" fontId="13" fillId="42" borderId="58" xfId="0" applyFont="1" applyFill="1" applyBorder="1" applyAlignment="1">
      <alignment horizontal="center"/>
    </xf>
    <xf numFmtId="0" fontId="13" fillId="42" borderId="56" xfId="0" applyFont="1" applyFill="1" applyBorder="1" applyAlignment="1">
      <alignment horizontal="center"/>
    </xf>
    <xf numFmtId="0" fontId="13" fillId="42" borderId="49" xfId="0" applyFont="1" applyFill="1" applyBorder="1" applyAlignment="1">
      <alignment horizontal="center"/>
    </xf>
    <xf numFmtId="0" fontId="13" fillId="42" borderId="50" xfId="0" applyFont="1" applyFill="1" applyBorder="1" applyAlignment="1">
      <alignment horizontal="center"/>
    </xf>
    <xf numFmtId="0" fontId="13" fillId="42" borderId="51" xfId="0" applyFont="1" applyFill="1" applyBorder="1" applyAlignment="1">
      <alignment horizontal="center"/>
    </xf>
    <xf numFmtId="0" fontId="13" fillId="42" borderId="57" xfId="0" applyFont="1" applyFill="1" applyBorder="1" applyAlignment="1">
      <alignment horizontal="center"/>
    </xf>
    <xf numFmtId="0" fontId="13" fillId="50" borderId="58" xfId="0" applyFont="1" applyFill="1" applyBorder="1" applyAlignment="1">
      <alignment horizontal="center"/>
    </xf>
    <xf numFmtId="0" fontId="13" fillId="50" borderId="48" xfId="0" applyFont="1" applyFill="1" applyBorder="1" applyAlignment="1">
      <alignment horizontal="center"/>
    </xf>
    <xf numFmtId="0" fontId="13" fillId="50" borderId="56" xfId="0" applyFont="1" applyFill="1" applyBorder="1" applyAlignment="1">
      <alignment horizontal="center"/>
    </xf>
    <xf numFmtId="0" fontId="13" fillId="50" borderId="49" xfId="0" applyFont="1" applyFill="1" applyBorder="1" applyAlignment="1">
      <alignment horizontal="center"/>
    </xf>
    <xf numFmtId="0" fontId="13" fillId="50" borderId="10" xfId="0" applyFont="1" applyFill="1" applyBorder="1" applyAlignment="1">
      <alignment horizontal="center"/>
    </xf>
    <xf numFmtId="0" fontId="13" fillId="50" borderId="50" xfId="0" applyFont="1" applyFill="1" applyBorder="1" applyAlignment="1">
      <alignment horizontal="center"/>
    </xf>
    <xf numFmtId="0" fontId="13" fillId="50" borderId="51" xfId="0" applyFont="1" applyFill="1" applyBorder="1" applyAlignment="1">
      <alignment horizontal="center"/>
    </xf>
    <xf numFmtId="0" fontId="13" fillId="50" borderId="52" xfId="0" applyFont="1" applyFill="1" applyBorder="1" applyAlignment="1">
      <alignment horizontal="center"/>
    </xf>
    <xf numFmtId="0" fontId="13" fillId="50" borderId="57" xfId="0" applyFont="1" applyFill="1" applyBorder="1" applyAlignment="1">
      <alignment horizontal="center"/>
    </xf>
    <xf numFmtId="0" fontId="13" fillId="71" borderId="58" xfId="0" applyFont="1" applyFill="1" applyBorder="1" applyAlignment="1">
      <alignment horizontal="center"/>
    </xf>
    <xf numFmtId="0" fontId="14" fillId="71" borderId="56" xfId="0" applyFont="1" applyFill="1" applyBorder="1" applyAlignment="1">
      <alignment horizontal="center"/>
    </xf>
    <xf numFmtId="0" fontId="13" fillId="71" borderId="49" xfId="0" applyFont="1" applyFill="1" applyBorder="1" applyAlignment="1">
      <alignment horizontal="center"/>
    </xf>
    <xf numFmtId="0" fontId="14" fillId="71" borderId="50" xfId="0" applyFont="1" applyFill="1" applyBorder="1" applyAlignment="1">
      <alignment horizontal="center"/>
    </xf>
    <xf numFmtId="0" fontId="13" fillId="71" borderId="51" xfId="0" applyFont="1" applyFill="1" applyBorder="1" applyAlignment="1">
      <alignment horizontal="center"/>
    </xf>
    <xf numFmtId="0" fontId="14" fillId="71" borderId="57" xfId="0" applyFont="1" applyFill="1" applyBorder="1" applyAlignment="1">
      <alignment horizontal="center"/>
    </xf>
    <xf numFmtId="0" fontId="14" fillId="49" borderId="56" xfId="0" applyFont="1" applyFill="1" applyBorder="1" applyAlignment="1">
      <alignment horizontal="center"/>
    </xf>
    <xf numFmtId="0" fontId="14" fillId="49" borderId="50" xfId="0" applyFont="1" applyFill="1" applyBorder="1" applyAlignment="1">
      <alignment horizontal="center"/>
    </xf>
    <xf numFmtId="0" fontId="14" fillId="49" borderId="57" xfId="0" applyFont="1" applyFill="1" applyBorder="1" applyAlignment="1">
      <alignment horizontal="center"/>
    </xf>
    <xf numFmtId="0" fontId="13" fillId="43" borderId="58" xfId="0" applyFont="1" applyFill="1" applyBorder="1" applyAlignment="1">
      <alignment horizontal="center"/>
    </xf>
    <xf numFmtId="0" fontId="13" fillId="43" borderId="49" xfId="0" applyFont="1" applyFill="1" applyBorder="1" applyAlignment="1">
      <alignment horizontal="center"/>
    </xf>
    <xf numFmtId="0" fontId="13" fillId="43" borderId="51" xfId="0" applyFont="1" applyFill="1" applyBorder="1" applyAlignment="1">
      <alignment horizontal="center"/>
    </xf>
    <xf numFmtId="0" fontId="14" fillId="43" borderId="57" xfId="0" applyFont="1" applyFill="1" applyBorder="1" applyAlignment="1">
      <alignment horizontal="center"/>
    </xf>
    <xf numFmtId="0" fontId="14" fillId="49" borderId="58" xfId="0" applyFont="1" applyFill="1" applyBorder="1" applyAlignment="1">
      <alignment horizontal="center"/>
    </xf>
    <xf numFmtId="0" fontId="14" fillId="49" borderId="49" xfId="0" applyFont="1" applyFill="1" applyBorder="1" applyAlignment="1">
      <alignment horizontal="center"/>
    </xf>
    <xf numFmtId="0" fontId="14" fillId="49" borderId="51" xfId="0" applyFont="1" applyFill="1" applyBorder="1" applyAlignment="1">
      <alignment horizontal="center"/>
    </xf>
    <xf numFmtId="0" fontId="13" fillId="44" borderId="58" xfId="0" applyFont="1" applyFill="1" applyBorder="1" applyAlignment="1">
      <alignment horizontal="center"/>
    </xf>
    <xf numFmtId="0" fontId="14" fillId="44" borderId="56" xfId="0" applyFont="1" applyFill="1" applyBorder="1" applyAlignment="1">
      <alignment horizontal="center"/>
    </xf>
    <xf numFmtId="0" fontId="13" fillId="44" borderId="49" xfId="0" applyFont="1" applyFill="1" applyBorder="1" applyAlignment="1">
      <alignment horizontal="center"/>
    </xf>
    <xf numFmtId="0" fontId="14" fillId="44" borderId="50" xfId="0" applyFont="1" applyFill="1" applyBorder="1" applyAlignment="1">
      <alignment horizontal="center"/>
    </xf>
    <xf numFmtId="0" fontId="13" fillId="44" borderId="51" xfId="0" applyFont="1" applyFill="1" applyBorder="1" applyAlignment="1">
      <alignment horizontal="center"/>
    </xf>
    <xf numFmtId="0" fontId="14" fillId="44" borderId="57" xfId="0" applyFont="1" applyFill="1" applyBorder="1" applyAlignment="1">
      <alignment horizontal="center"/>
    </xf>
    <xf numFmtId="0" fontId="13" fillId="44" borderId="56" xfId="0" applyFont="1" applyFill="1" applyBorder="1" applyAlignment="1">
      <alignment horizontal="center"/>
    </xf>
    <xf numFmtId="0" fontId="13" fillId="44" borderId="50" xfId="0" applyFont="1" applyFill="1" applyBorder="1" applyAlignment="1">
      <alignment horizontal="center"/>
    </xf>
    <xf numFmtId="0" fontId="14" fillId="72" borderId="58" xfId="0" applyFont="1" applyFill="1" applyBorder="1" applyAlignment="1">
      <alignment horizontal="center"/>
    </xf>
    <xf numFmtId="0" fontId="14" fillId="72" borderId="56" xfId="0" applyFont="1" applyFill="1" applyBorder="1" applyAlignment="1">
      <alignment horizontal="center"/>
    </xf>
    <xf numFmtId="0" fontId="14" fillId="72" borderId="49" xfId="0" applyFont="1" applyFill="1" applyBorder="1" applyAlignment="1">
      <alignment horizontal="center"/>
    </xf>
    <xf numFmtId="0" fontId="14" fillId="72" borderId="50" xfId="0" applyFont="1" applyFill="1" applyBorder="1" applyAlignment="1">
      <alignment horizontal="center"/>
    </xf>
    <xf numFmtId="0" fontId="14" fillId="72" borderId="51" xfId="0" applyFont="1" applyFill="1" applyBorder="1" applyAlignment="1">
      <alignment horizontal="center"/>
    </xf>
    <xf numFmtId="0" fontId="14" fillId="72" borderId="57" xfId="0" applyFont="1" applyFill="1" applyBorder="1" applyAlignment="1">
      <alignment horizontal="center"/>
    </xf>
    <xf numFmtId="0" fontId="13" fillId="72" borderId="58" xfId="0" applyFont="1" applyFill="1" applyBorder="1" applyAlignment="1">
      <alignment horizontal="center"/>
    </xf>
    <xf numFmtId="0" fontId="13" fillId="72" borderId="56" xfId="0" applyFont="1" applyFill="1" applyBorder="1" applyAlignment="1">
      <alignment horizontal="center"/>
    </xf>
    <xf numFmtId="0" fontId="13" fillId="72" borderId="49" xfId="0" applyFont="1" applyFill="1" applyBorder="1" applyAlignment="1">
      <alignment horizontal="center"/>
    </xf>
    <xf numFmtId="0" fontId="13" fillId="72" borderId="50" xfId="0" applyFont="1" applyFill="1" applyBorder="1" applyAlignment="1">
      <alignment horizontal="center"/>
    </xf>
    <xf numFmtId="0" fontId="14" fillId="45" borderId="58" xfId="0" applyFont="1" applyFill="1" applyBorder="1" applyAlignment="1">
      <alignment horizontal="center"/>
    </xf>
    <xf numFmtId="0" fontId="14" fillId="45" borderId="48" xfId="0" applyFont="1" applyFill="1" applyBorder="1" applyAlignment="1">
      <alignment horizontal="center"/>
    </xf>
    <xf numFmtId="0" fontId="14" fillId="45" borderId="49" xfId="0" applyFont="1" applyFill="1" applyBorder="1" applyAlignment="1">
      <alignment horizontal="center"/>
    </xf>
    <xf numFmtId="0" fontId="14" fillId="45" borderId="10" xfId="0" applyFont="1" applyFill="1" applyBorder="1" applyAlignment="1">
      <alignment horizontal="center"/>
    </xf>
    <xf numFmtId="0" fontId="14" fillId="45" borderId="50" xfId="0" applyFont="1" applyFill="1" applyBorder="1" applyAlignment="1">
      <alignment horizontal="center"/>
    </xf>
    <xf numFmtId="0" fontId="14" fillId="45" borderId="51" xfId="0" applyFont="1" applyFill="1" applyBorder="1" applyAlignment="1">
      <alignment horizontal="center"/>
    </xf>
    <xf numFmtId="0" fontId="14" fillId="45" borderId="52" xfId="0" applyFont="1" applyFill="1" applyBorder="1" applyAlignment="1">
      <alignment horizontal="center"/>
    </xf>
    <xf numFmtId="0" fontId="14" fillId="45" borderId="57" xfId="0" applyFont="1" applyFill="1" applyBorder="1" applyAlignment="1">
      <alignment horizontal="center"/>
    </xf>
    <xf numFmtId="0" fontId="13" fillId="45" borderId="58" xfId="0" applyFont="1" applyFill="1" applyBorder="1" applyAlignment="1">
      <alignment horizontal="center"/>
    </xf>
    <xf numFmtId="0" fontId="13" fillId="45" borderId="56" xfId="0" applyFont="1" applyFill="1" applyBorder="1" applyAlignment="1">
      <alignment horizontal="center"/>
    </xf>
    <xf numFmtId="0" fontId="13" fillId="45" borderId="49" xfId="0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0" fontId="18" fillId="62" borderId="11" xfId="0" applyFont="1" applyFill="1" applyBorder="1" applyAlignment="1">
      <alignment/>
    </xf>
    <xf numFmtId="0" fontId="15" fillId="62" borderId="11" xfId="0" applyFont="1" applyFill="1" applyBorder="1" applyAlignment="1">
      <alignment horizontal="center"/>
    </xf>
    <xf numFmtId="0" fontId="14" fillId="62" borderId="12" xfId="0" applyFont="1" applyFill="1" applyBorder="1" applyAlignment="1">
      <alignment horizontal="center"/>
    </xf>
    <xf numFmtId="0" fontId="14" fillId="62" borderId="53" xfId="0" applyFont="1" applyFill="1" applyBorder="1" applyAlignment="1">
      <alignment horizontal="center"/>
    </xf>
    <xf numFmtId="0" fontId="15" fillId="62" borderId="53" xfId="0" applyFont="1" applyFill="1" applyBorder="1" applyAlignment="1">
      <alignment horizontal="center"/>
    </xf>
    <xf numFmtId="164" fontId="14" fillId="62" borderId="13" xfId="0" applyNumberFormat="1" applyFont="1" applyFill="1" applyBorder="1" applyAlignment="1">
      <alignment horizontal="center"/>
    </xf>
    <xf numFmtId="164" fontId="14" fillId="62" borderId="53" xfId="0" applyNumberFormat="1" applyFont="1" applyFill="1" applyBorder="1" applyAlignment="1">
      <alignment horizontal="center"/>
    </xf>
    <xf numFmtId="164" fontId="14" fillId="62" borderId="11" xfId="0" applyNumberFormat="1" applyFont="1" applyFill="1" applyBorder="1" applyAlignment="1">
      <alignment horizontal="center"/>
    </xf>
    <xf numFmtId="0" fontId="14" fillId="62" borderId="11" xfId="0" applyFont="1" applyFill="1" applyBorder="1" applyAlignment="1">
      <alignment horizontal="center"/>
    </xf>
    <xf numFmtId="164" fontId="14" fillId="62" borderId="12" xfId="0" applyNumberFormat="1" applyFont="1" applyFill="1" applyBorder="1" applyAlignment="1">
      <alignment horizontal="center"/>
    </xf>
    <xf numFmtId="0" fontId="14" fillId="62" borderId="13" xfId="0" applyFont="1" applyFill="1" applyBorder="1" applyAlignment="1">
      <alignment horizontal="center"/>
    </xf>
    <xf numFmtId="0" fontId="15" fillId="62" borderId="12" xfId="0" applyFont="1" applyFill="1" applyBorder="1" applyAlignment="1">
      <alignment horizontal="center"/>
    </xf>
    <xf numFmtId="0" fontId="15" fillId="62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164" fontId="15" fillId="62" borderId="19" xfId="0" applyNumberFormat="1" applyFont="1" applyFill="1" applyBorder="1" applyAlignment="1">
      <alignment horizontal="center"/>
    </xf>
    <xf numFmtId="164" fontId="14" fillId="44" borderId="73" xfId="0" applyNumberFormat="1" applyFont="1" applyFill="1" applyBorder="1" applyAlignment="1">
      <alignment horizontal="center"/>
    </xf>
    <xf numFmtId="0" fontId="14" fillId="40" borderId="19" xfId="0" applyFont="1" applyFill="1" applyBorder="1" applyAlignment="1">
      <alignment horizontal="center"/>
    </xf>
    <xf numFmtId="0" fontId="13" fillId="50" borderId="73" xfId="0" applyFont="1" applyFill="1" applyBorder="1" applyAlignment="1">
      <alignment horizontal="center"/>
    </xf>
    <xf numFmtId="0" fontId="15" fillId="62" borderId="1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" fillId="46" borderId="15" xfId="0" applyFont="1" applyFill="1" applyBorder="1" applyAlignment="1">
      <alignment horizontal="center" vertical="center" wrapText="1"/>
    </xf>
    <xf numFmtId="0" fontId="2" fillId="46" borderId="83" xfId="0" applyFont="1" applyFill="1" applyBorder="1" applyAlignment="1">
      <alignment horizontal="center" vertical="center" wrapText="1"/>
    </xf>
    <xf numFmtId="0" fontId="2" fillId="46" borderId="82" xfId="0" applyFont="1" applyFill="1" applyBorder="1" applyAlignment="1">
      <alignment horizontal="center" vertical="center" wrapText="1"/>
    </xf>
    <xf numFmtId="0" fontId="2" fillId="46" borderId="18" xfId="0" applyFont="1" applyFill="1" applyBorder="1" applyAlignment="1">
      <alignment horizontal="center" vertical="center" wrapText="1"/>
    </xf>
    <xf numFmtId="0" fontId="2" fillId="46" borderId="80" xfId="0" applyFont="1" applyFill="1" applyBorder="1" applyAlignment="1">
      <alignment horizontal="center" vertical="center" wrapText="1"/>
    </xf>
    <xf numFmtId="0" fontId="2" fillId="46" borderId="3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4" xfId="0" applyFont="1" applyBorder="1" applyAlignment="1">
      <alignment horizontal="center" textRotation="90"/>
    </xf>
    <xf numFmtId="0" fontId="5" fillId="0" borderId="85" xfId="0" applyFont="1" applyBorder="1" applyAlignment="1">
      <alignment horizontal="center" textRotation="90"/>
    </xf>
    <xf numFmtId="0" fontId="5" fillId="0" borderId="61" xfId="0" applyFont="1" applyBorder="1" applyAlignment="1">
      <alignment horizontal="center" textRotation="90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46" borderId="70" xfId="0" applyFont="1" applyFill="1" applyBorder="1" applyAlignment="1">
      <alignment horizontal="center" vertical="center" wrapText="1"/>
    </xf>
    <xf numFmtId="0" fontId="2" fillId="46" borderId="49" xfId="0" applyFont="1" applyFill="1" applyBorder="1" applyAlignment="1">
      <alignment horizontal="center" vertical="center" wrapText="1"/>
    </xf>
    <xf numFmtId="0" fontId="2" fillId="46" borderId="66" xfId="0" applyFont="1" applyFill="1" applyBorder="1" applyAlignment="1">
      <alignment horizontal="center" vertical="center" wrapText="1"/>
    </xf>
    <xf numFmtId="0" fontId="2" fillId="46" borderId="71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46" borderId="68" xfId="0" applyFont="1" applyFill="1" applyBorder="1" applyAlignment="1">
      <alignment horizontal="center" vertical="center" wrapText="1"/>
    </xf>
    <xf numFmtId="0" fontId="2" fillId="46" borderId="55" xfId="0" applyFont="1" applyFill="1" applyBorder="1" applyAlignment="1">
      <alignment horizontal="center" vertical="center" wrapText="1"/>
    </xf>
    <xf numFmtId="0" fontId="2" fillId="46" borderId="50" xfId="0" applyFont="1" applyFill="1" applyBorder="1" applyAlignment="1">
      <alignment horizontal="center" vertical="center" wrapText="1"/>
    </xf>
    <xf numFmtId="0" fontId="2" fillId="46" borderId="67" xfId="0" applyFont="1" applyFill="1" applyBorder="1" applyAlignment="1">
      <alignment horizontal="center" vertical="center" wrapText="1"/>
    </xf>
    <xf numFmtId="0" fontId="2" fillId="46" borderId="52" xfId="0" applyFont="1" applyFill="1" applyBorder="1" applyAlignment="1">
      <alignment horizontal="center" vertical="center" wrapText="1"/>
    </xf>
    <xf numFmtId="0" fontId="2" fillId="46" borderId="65" xfId="0" applyFont="1" applyFill="1" applyBorder="1" applyAlignment="1">
      <alignment horizontal="center" vertical="center" wrapText="1"/>
    </xf>
    <xf numFmtId="0" fontId="2" fillId="46" borderId="62" xfId="0" applyFont="1" applyFill="1" applyBorder="1" applyAlignment="1">
      <alignment horizontal="center" vertical="center" wrapText="1"/>
    </xf>
    <xf numFmtId="0" fontId="2" fillId="46" borderId="34" xfId="0" applyFont="1" applyFill="1" applyBorder="1" applyAlignment="1">
      <alignment horizontal="center" vertical="center" wrapText="1"/>
    </xf>
    <xf numFmtId="0" fontId="2" fillId="46" borderId="27" xfId="0" applyFont="1" applyFill="1" applyBorder="1" applyAlignment="1">
      <alignment horizontal="center" vertical="center" wrapText="1"/>
    </xf>
    <xf numFmtId="0" fontId="2" fillId="46" borderId="40" xfId="0" applyFont="1" applyFill="1" applyBorder="1" applyAlignment="1">
      <alignment horizontal="center" vertical="center" wrapText="1"/>
    </xf>
    <xf numFmtId="0" fontId="2" fillId="46" borderId="35" xfId="0" applyFont="1" applyFill="1" applyBorder="1" applyAlignment="1">
      <alignment horizontal="center" vertical="center" wrapText="1"/>
    </xf>
    <xf numFmtId="0" fontId="2" fillId="46" borderId="37" xfId="0" applyFont="1" applyFill="1" applyBorder="1" applyAlignment="1">
      <alignment horizontal="center" vertical="center" wrapText="1"/>
    </xf>
    <xf numFmtId="0" fontId="2" fillId="46" borderId="54" xfId="0" applyFont="1" applyFill="1" applyBorder="1" applyAlignment="1">
      <alignment horizontal="center" vertical="center" wrapText="1"/>
    </xf>
    <xf numFmtId="0" fontId="2" fillId="46" borderId="57" xfId="0" applyFont="1" applyFill="1" applyBorder="1" applyAlignment="1">
      <alignment horizontal="center" vertical="center" wrapText="1"/>
    </xf>
    <xf numFmtId="0" fontId="2" fillId="46" borderId="74" xfId="0" applyFont="1" applyFill="1" applyBorder="1" applyAlignment="1">
      <alignment horizontal="center" vertical="center" wrapText="1"/>
    </xf>
    <xf numFmtId="0" fontId="2" fillId="46" borderId="60" xfId="0" applyFont="1" applyFill="1" applyBorder="1" applyAlignment="1">
      <alignment horizontal="center" vertical="center" wrapText="1"/>
    </xf>
    <xf numFmtId="0" fontId="2" fillId="46" borderId="79" xfId="0" applyFont="1" applyFill="1" applyBorder="1" applyAlignment="1">
      <alignment horizontal="center" vertical="center" wrapText="1"/>
    </xf>
    <xf numFmtId="0" fontId="2" fillId="46" borderId="73" xfId="0" applyFont="1" applyFill="1" applyBorder="1" applyAlignment="1">
      <alignment horizontal="center" vertical="center" wrapText="1"/>
    </xf>
    <xf numFmtId="0" fontId="2" fillId="46" borderId="59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/>
    </xf>
    <xf numFmtId="0" fontId="13" fillId="46" borderId="34" xfId="0" applyFont="1" applyFill="1" applyBorder="1" applyAlignment="1">
      <alignment horizontal="center" vertical="center" wrapText="1"/>
    </xf>
    <xf numFmtId="0" fontId="13" fillId="46" borderId="27" xfId="0" applyFont="1" applyFill="1" applyBorder="1" applyAlignment="1">
      <alignment horizontal="center" vertical="center" wrapText="1"/>
    </xf>
    <xf numFmtId="0" fontId="13" fillId="46" borderId="4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64" borderId="17" xfId="0" applyFill="1" applyBorder="1" applyAlignment="1">
      <alignment horizontal="center" vertical="center" wrapText="1"/>
    </xf>
    <xf numFmtId="0" fontId="0" fillId="64" borderId="24" xfId="0" applyFill="1" applyBorder="1" applyAlignment="1">
      <alignment horizontal="center" vertical="center" wrapText="1"/>
    </xf>
    <xf numFmtId="0" fontId="0" fillId="13" borderId="36" xfId="0" applyFill="1" applyBorder="1" applyAlignment="1">
      <alignment horizontal="center" vertical="center" wrapText="1"/>
    </xf>
    <xf numFmtId="0" fontId="0" fillId="13" borderId="37" xfId="0" applyFill="1" applyBorder="1" applyAlignment="1">
      <alignment horizontal="center" vertical="center" wrapText="1"/>
    </xf>
    <xf numFmtId="0" fontId="0" fillId="13" borderId="54" xfId="0" applyFill="1" applyBorder="1" applyAlignment="1">
      <alignment horizontal="center" vertical="center" wrapText="1"/>
    </xf>
    <xf numFmtId="0" fontId="0" fillId="13" borderId="77" xfId="0" applyFill="1" applyBorder="1" applyAlignment="1">
      <alignment horizontal="center" vertical="center" textRotation="90" wrapText="1"/>
    </xf>
    <xf numFmtId="0" fontId="0" fillId="13" borderId="62" xfId="0" applyFill="1" applyBorder="1" applyAlignment="1">
      <alignment horizontal="center" vertical="center" textRotation="90" wrapText="1"/>
    </xf>
    <xf numFmtId="0" fontId="0" fillId="13" borderId="76" xfId="0" applyFill="1" applyBorder="1" applyAlignment="1">
      <alignment horizontal="center" vertical="center" textRotation="90" wrapText="1"/>
    </xf>
    <xf numFmtId="0" fontId="0" fillId="13" borderId="64" xfId="0" applyFill="1" applyBorder="1" applyAlignment="1">
      <alignment horizontal="center" vertical="center" textRotation="90" wrapText="1"/>
    </xf>
    <xf numFmtId="0" fontId="0" fillId="26" borderId="18" xfId="0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0" fillId="60" borderId="70" xfId="0" applyFill="1" applyBorder="1" applyAlignment="1">
      <alignment horizontal="center" vertical="center" wrapText="1"/>
    </xf>
    <xf numFmtId="0" fontId="0" fillId="60" borderId="66" xfId="0" applyFill="1" applyBorder="1" applyAlignment="1">
      <alignment horizontal="center" vertical="center" wrapText="1"/>
    </xf>
    <xf numFmtId="0" fontId="0" fillId="60" borderId="71" xfId="0" applyFill="1" applyBorder="1" applyAlignment="1">
      <alignment horizontal="center" vertical="center" wrapText="1"/>
    </xf>
    <xf numFmtId="0" fontId="0" fillId="60" borderId="55" xfId="0" applyFill="1" applyBorder="1" applyAlignment="1">
      <alignment horizontal="center" vertical="center" wrapText="1"/>
    </xf>
    <xf numFmtId="0" fontId="0" fillId="61" borderId="18" xfId="0" applyFill="1" applyBorder="1" applyAlignment="1">
      <alignment horizontal="center" vertical="center" wrapText="1"/>
    </xf>
    <xf numFmtId="0" fontId="0" fillId="61" borderId="33" xfId="0" applyFill="1" applyBorder="1" applyAlignment="1">
      <alignment horizontal="center" vertical="center" wrapText="1"/>
    </xf>
    <xf numFmtId="0" fontId="0" fillId="73" borderId="18" xfId="0" applyFill="1" applyBorder="1" applyAlignment="1">
      <alignment horizontal="center" vertical="center" wrapText="1"/>
    </xf>
    <xf numFmtId="0" fontId="0" fillId="73" borderId="3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72" xfId="0" applyFill="1" applyBorder="1" applyAlignment="1">
      <alignment horizontal="center" vertical="center" wrapText="1"/>
    </xf>
    <xf numFmtId="0" fontId="0" fillId="31" borderId="84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zoomScale="50" zoomScaleNormal="50" zoomScaleSheetLayoutView="50" zoomScalePageLayoutView="0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65" sqref="T65"/>
    </sheetView>
  </sheetViews>
  <sheetFormatPr defaultColWidth="9.00390625" defaultRowHeight="12.75"/>
  <cols>
    <col min="1" max="1" width="63.125" style="0" customWidth="1"/>
    <col min="2" max="2" width="17.875" style="0" customWidth="1"/>
    <col min="3" max="3" width="16.25390625" style="0" customWidth="1"/>
    <col min="4" max="4" width="20.25390625" style="0" customWidth="1"/>
    <col min="5" max="5" width="19.375" style="0" customWidth="1"/>
    <col min="6" max="7" width="17.00390625" style="0" customWidth="1"/>
    <col min="8" max="11" width="19.125" style="0" customWidth="1"/>
    <col min="12" max="13" width="20.00390625" style="0" customWidth="1"/>
    <col min="14" max="15" width="24.75390625" style="0" customWidth="1"/>
    <col min="16" max="18" width="18.75390625" style="0" customWidth="1"/>
    <col min="19" max="21" width="15.375" style="0" customWidth="1"/>
    <col min="22" max="22" width="16.875" style="0" customWidth="1"/>
    <col min="23" max="23" width="17.75390625" style="0" customWidth="1"/>
  </cols>
  <sheetData>
    <row r="1" spans="1:23" ht="32.25" customHeight="1">
      <c r="A1" s="614" t="s">
        <v>174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</row>
    <row r="2" spans="2:23" ht="18.75" thickBot="1">
      <c r="B2" s="18"/>
      <c r="C2" s="18"/>
      <c r="D2" s="18"/>
      <c r="E2" s="18"/>
      <c r="F2" s="18" t="s">
        <v>13</v>
      </c>
      <c r="G2" s="18" t="s">
        <v>13</v>
      </c>
      <c r="H2" s="18" t="s">
        <v>62</v>
      </c>
      <c r="I2" s="18"/>
      <c r="J2" s="18"/>
      <c r="K2" s="18"/>
      <c r="L2" s="18"/>
      <c r="M2" s="18" t="s">
        <v>62</v>
      </c>
      <c r="N2" s="18" t="s">
        <v>13</v>
      </c>
      <c r="O2" s="18" t="s">
        <v>13</v>
      </c>
      <c r="P2" s="18" t="s">
        <v>13</v>
      </c>
      <c r="Q2" s="18"/>
      <c r="R2" s="18"/>
      <c r="S2" s="18"/>
      <c r="T2" s="18"/>
      <c r="U2" s="18"/>
      <c r="V2" s="18"/>
      <c r="W2" s="18"/>
    </row>
    <row r="3" spans="1:23" ht="15" customHeight="1">
      <c r="A3" s="618" t="s">
        <v>16</v>
      </c>
      <c r="B3" s="618" t="s">
        <v>77</v>
      </c>
      <c r="C3" s="618" t="s">
        <v>78</v>
      </c>
      <c r="D3" s="618" t="s">
        <v>79</v>
      </c>
      <c r="E3" s="618" t="s">
        <v>47</v>
      </c>
      <c r="F3" s="618" t="s">
        <v>85</v>
      </c>
      <c r="G3" s="618" t="s">
        <v>87</v>
      </c>
      <c r="H3" s="618" t="s">
        <v>86</v>
      </c>
      <c r="I3" s="618" t="s">
        <v>87</v>
      </c>
      <c r="J3" s="618" t="s">
        <v>118</v>
      </c>
      <c r="K3" s="618" t="s">
        <v>87</v>
      </c>
      <c r="L3" s="618" t="s">
        <v>80</v>
      </c>
      <c r="M3" s="618" t="s">
        <v>87</v>
      </c>
      <c r="N3" s="618" t="s">
        <v>81</v>
      </c>
      <c r="O3" s="618" t="s">
        <v>87</v>
      </c>
      <c r="P3" s="615" t="s">
        <v>82</v>
      </c>
      <c r="Q3" s="618" t="s">
        <v>93</v>
      </c>
      <c r="R3" s="618" t="s">
        <v>43</v>
      </c>
      <c r="S3" s="618" t="s">
        <v>120</v>
      </c>
      <c r="T3" s="618" t="s">
        <v>88</v>
      </c>
      <c r="U3" s="618" t="s">
        <v>89</v>
      </c>
      <c r="V3" s="615" t="s">
        <v>83</v>
      </c>
      <c r="W3" s="618" t="s">
        <v>84</v>
      </c>
    </row>
    <row r="4" spans="1:23" ht="12.75" customHeight="1">
      <c r="A4" s="619"/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6"/>
      <c r="Q4" s="619"/>
      <c r="R4" s="619"/>
      <c r="S4" s="619"/>
      <c r="T4" s="619"/>
      <c r="U4" s="619"/>
      <c r="V4" s="616"/>
      <c r="W4" s="619"/>
    </row>
    <row r="5" spans="1:25" ht="12.75" customHeight="1">
      <c r="A5" s="619"/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6"/>
      <c r="Q5" s="619"/>
      <c r="R5" s="619"/>
      <c r="S5" s="619"/>
      <c r="T5" s="619"/>
      <c r="U5" s="619"/>
      <c r="V5" s="616"/>
      <c r="W5" s="619"/>
      <c r="Y5" t="s">
        <v>13</v>
      </c>
    </row>
    <row r="6" spans="1:23" ht="129.75" customHeight="1" thickBot="1">
      <c r="A6" s="620"/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17"/>
      <c r="Q6" s="620"/>
      <c r="R6" s="620"/>
      <c r="S6" s="620"/>
      <c r="T6" s="620"/>
      <c r="U6" s="620"/>
      <c r="V6" s="617"/>
      <c r="W6" s="620"/>
    </row>
    <row r="7" spans="1:23" ht="42" customHeight="1" thickBot="1">
      <c r="A7" s="135"/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/>
      <c r="H7" s="135">
        <v>6</v>
      </c>
      <c r="I7" s="135"/>
      <c r="J7" s="135">
        <v>7</v>
      </c>
      <c r="K7" s="135"/>
      <c r="L7" s="135">
        <v>8</v>
      </c>
      <c r="M7" s="135"/>
      <c r="N7" s="135">
        <v>9</v>
      </c>
      <c r="O7" s="136"/>
      <c r="P7" s="136">
        <v>10</v>
      </c>
      <c r="Q7" s="136"/>
      <c r="R7" s="136"/>
      <c r="S7" s="135">
        <v>12</v>
      </c>
      <c r="T7" s="135">
        <v>13</v>
      </c>
      <c r="U7" s="135">
        <v>14</v>
      </c>
      <c r="V7" s="135">
        <v>15</v>
      </c>
      <c r="W7" s="135">
        <v>16</v>
      </c>
    </row>
    <row r="8" spans="1:23" ht="18.75" thickBot="1">
      <c r="A8" s="51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8"/>
      <c r="P8" s="28"/>
      <c r="Q8" s="28"/>
      <c r="R8" s="28"/>
      <c r="S8" s="31"/>
      <c r="T8" s="31"/>
      <c r="U8" s="31"/>
      <c r="V8" s="31"/>
      <c r="W8" s="31"/>
    </row>
    <row r="9" spans="1:23" s="21" customFormat="1" ht="24.75" customHeight="1" thickBot="1">
      <c r="A9" s="410" t="s">
        <v>56</v>
      </c>
      <c r="B9" s="55"/>
      <c r="C9" s="175"/>
      <c r="D9" s="56"/>
      <c r="E9" s="55"/>
      <c r="F9" s="57"/>
      <c r="G9" s="58"/>
      <c r="H9" s="57"/>
      <c r="I9" s="59"/>
      <c r="J9" s="163"/>
      <c r="K9" s="166"/>
      <c r="L9" s="60"/>
      <c r="M9" s="61"/>
      <c r="N9" s="62"/>
      <c r="O9" s="63"/>
      <c r="P9" s="64"/>
      <c r="Q9" s="59">
        <v>1350</v>
      </c>
      <c r="R9" s="176">
        <f>S9/Q9*100</f>
        <v>100</v>
      </c>
      <c r="S9" s="65">
        <f>T9+U9</f>
        <v>1350</v>
      </c>
      <c r="T9" s="151">
        <v>1350</v>
      </c>
      <c r="U9" s="152"/>
      <c r="V9" s="409">
        <v>1500</v>
      </c>
      <c r="W9" s="35"/>
    </row>
    <row r="10" spans="1:23" s="22" customFormat="1" ht="24.75" customHeight="1" thickBot="1">
      <c r="A10" s="131" t="s">
        <v>8</v>
      </c>
      <c r="B10" s="66">
        <v>282</v>
      </c>
      <c r="C10" s="78"/>
      <c r="D10" s="68"/>
      <c r="E10" s="66">
        <v>250</v>
      </c>
      <c r="F10" s="69">
        <v>251</v>
      </c>
      <c r="G10" s="70">
        <v>350</v>
      </c>
      <c r="H10" s="69" t="s">
        <v>13</v>
      </c>
      <c r="I10" s="71"/>
      <c r="J10" s="164"/>
      <c r="K10" s="167"/>
      <c r="L10" s="72"/>
      <c r="M10" s="73">
        <v>200</v>
      </c>
      <c r="N10" s="74"/>
      <c r="O10" s="75">
        <v>150</v>
      </c>
      <c r="P10" s="76"/>
      <c r="Q10" s="71">
        <v>750</v>
      </c>
      <c r="R10" s="176">
        <f aca="true" t="shared" si="0" ref="R10:R29">S10/Q10*100</f>
        <v>100</v>
      </c>
      <c r="S10" s="65">
        <f aca="true" t="shared" si="1" ref="S10:S29">T10+U10</f>
        <v>750</v>
      </c>
      <c r="T10" s="153">
        <v>750</v>
      </c>
      <c r="U10" s="141"/>
      <c r="V10" s="406">
        <v>700</v>
      </c>
      <c r="W10" s="36"/>
    </row>
    <row r="11" spans="1:23" s="22" customFormat="1" ht="24.75" customHeight="1" thickBot="1">
      <c r="A11" s="131" t="s">
        <v>0</v>
      </c>
      <c r="B11" s="66">
        <v>200</v>
      </c>
      <c r="C11" s="78"/>
      <c r="D11" s="68" t="s">
        <v>13</v>
      </c>
      <c r="E11" s="66">
        <v>200</v>
      </c>
      <c r="F11" s="69">
        <v>348</v>
      </c>
      <c r="G11" s="70">
        <v>480</v>
      </c>
      <c r="H11" s="69"/>
      <c r="I11" s="71"/>
      <c r="J11" s="164"/>
      <c r="K11" s="167"/>
      <c r="L11" s="72"/>
      <c r="M11" s="73">
        <v>330</v>
      </c>
      <c r="N11" s="74"/>
      <c r="O11" s="75">
        <v>314</v>
      </c>
      <c r="P11" s="76"/>
      <c r="Q11" s="71">
        <v>540</v>
      </c>
      <c r="R11" s="176">
        <f t="shared" si="0"/>
        <v>100</v>
      </c>
      <c r="S11" s="65">
        <f t="shared" si="1"/>
        <v>540</v>
      </c>
      <c r="T11" s="153"/>
      <c r="U11" s="141">
        <v>540</v>
      </c>
      <c r="V11" s="406">
        <v>850</v>
      </c>
      <c r="W11" s="36"/>
    </row>
    <row r="12" spans="1:23" s="22" customFormat="1" ht="24.75" customHeight="1" thickBot="1">
      <c r="A12" s="131" t="s">
        <v>1</v>
      </c>
      <c r="B12" s="66"/>
      <c r="C12" s="78"/>
      <c r="D12" s="68"/>
      <c r="E12" s="66"/>
      <c r="F12" s="69"/>
      <c r="G12" s="70"/>
      <c r="H12" s="69" t="s">
        <v>13</v>
      </c>
      <c r="I12" s="71"/>
      <c r="J12" s="164"/>
      <c r="K12" s="167"/>
      <c r="L12" s="72"/>
      <c r="M12" s="73"/>
      <c r="N12" s="74"/>
      <c r="O12" s="75"/>
      <c r="P12" s="76"/>
      <c r="Q12" s="71">
        <v>750</v>
      </c>
      <c r="R12" s="176">
        <f t="shared" si="0"/>
        <v>100</v>
      </c>
      <c r="S12" s="65">
        <f t="shared" si="1"/>
        <v>750</v>
      </c>
      <c r="T12" s="153">
        <v>350</v>
      </c>
      <c r="U12" s="141">
        <v>400</v>
      </c>
      <c r="V12" s="406">
        <v>850</v>
      </c>
      <c r="W12" s="36"/>
    </row>
    <row r="13" spans="1:24" s="22" customFormat="1" ht="24.75" customHeight="1" thickBot="1">
      <c r="A13" s="131" t="s">
        <v>2</v>
      </c>
      <c r="B13" s="66">
        <v>420</v>
      </c>
      <c r="C13" s="78"/>
      <c r="D13" s="68"/>
      <c r="E13" s="66">
        <v>420</v>
      </c>
      <c r="F13" s="69">
        <v>400</v>
      </c>
      <c r="G13" s="70">
        <v>810</v>
      </c>
      <c r="H13" s="69">
        <v>2000</v>
      </c>
      <c r="I13" s="71" t="s">
        <v>13</v>
      </c>
      <c r="J13" s="164"/>
      <c r="K13" s="167"/>
      <c r="L13" s="72"/>
      <c r="M13" s="73">
        <v>600</v>
      </c>
      <c r="N13" s="74"/>
      <c r="O13" s="75">
        <v>1150</v>
      </c>
      <c r="P13" s="76"/>
      <c r="Q13" s="71">
        <v>2000</v>
      </c>
      <c r="R13" s="176">
        <f t="shared" si="0"/>
        <v>100</v>
      </c>
      <c r="S13" s="65">
        <f t="shared" si="1"/>
        <v>2000</v>
      </c>
      <c r="T13" s="153"/>
      <c r="U13" s="141">
        <v>2000</v>
      </c>
      <c r="V13" s="406">
        <v>2880</v>
      </c>
      <c r="W13" s="36">
        <v>250</v>
      </c>
      <c r="X13" s="22" t="s">
        <v>62</v>
      </c>
    </row>
    <row r="14" spans="1:23" s="21" customFormat="1" ht="24.75" customHeight="1" thickBot="1">
      <c r="A14" s="131" t="s">
        <v>12</v>
      </c>
      <c r="B14" s="66"/>
      <c r="C14" s="78"/>
      <c r="D14" s="68"/>
      <c r="E14" s="66"/>
      <c r="F14" s="69"/>
      <c r="G14" s="70"/>
      <c r="H14" s="69"/>
      <c r="I14" s="71"/>
      <c r="J14" s="164"/>
      <c r="K14" s="167"/>
      <c r="L14" s="72"/>
      <c r="M14" s="73"/>
      <c r="N14" s="74"/>
      <c r="O14" s="75"/>
      <c r="P14" s="76"/>
      <c r="Q14" s="71">
        <v>1500</v>
      </c>
      <c r="R14" s="176">
        <f t="shared" si="0"/>
        <v>100</v>
      </c>
      <c r="S14" s="65">
        <f t="shared" si="1"/>
        <v>1500</v>
      </c>
      <c r="T14" s="153">
        <v>1500</v>
      </c>
      <c r="U14" s="141"/>
      <c r="V14" s="406">
        <v>1750</v>
      </c>
      <c r="W14" s="36"/>
    </row>
    <row r="15" spans="1:23" s="22" customFormat="1" ht="24.75" customHeight="1" thickBot="1">
      <c r="A15" s="131" t="s">
        <v>10</v>
      </c>
      <c r="B15" s="66"/>
      <c r="C15" s="78" t="s">
        <v>13</v>
      </c>
      <c r="D15" s="68" t="s">
        <v>13</v>
      </c>
      <c r="E15" s="66"/>
      <c r="F15" s="69"/>
      <c r="G15" s="70"/>
      <c r="H15" s="69"/>
      <c r="I15" s="71"/>
      <c r="J15" s="164"/>
      <c r="K15" s="167"/>
      <c r="L15" s="72"/>
      <c r="M15" s="73"/>
      <c r="N15" s="74"/>
      <c r="O15" s="75"/>
      <c r="P15" s="76"/>
      <c r="Q15" s="71">
        <v>1500</v>
      </c>
      <c r="R15" s="176">
        <f t="shared" si="0"/>
        <v>100</v>
      </c>
      <c r="S15" s="65">
        <f t="shared" si="1"/>
        <v>1500</v>
      </c>
      <c r="T15" s="153"/>
      <c r="U15" s="141">
        <v>1500</v>
      </c>
      <c r="V15" s="406">
        <v>1590</v>
      </c>
      <c r="W15" s="36"/>
    </row>
    <row r="16" spans="1:23" s="21" customFormat="1" ht="24.75" customHeight="1" thickBot="1">
      <c r="A16" s="131" t="s">
        <v>57</v>
      </c>
      <c r="B16" s="66"/>
      <c r="C16" s="78"/>
      <c r="D16" s="68"/>
      <c r="E16" s="66"/>
      <c r="F16" s="69"/>
      <c r="G16" s="70"/>
      <c r="H16" s="69"/>
      <c r="I16" s="71"/>
      <c r="J16" s="164"/>
      <c r="K16" s="167"/>
      <c r="L16" s="72"/>
      <c r="M16" s="73"/>
      <c r="N16" s="74"/>
      <c r="O16" s="75"/>
      <c r="P16" s="76"/>
      <c r="Q16" s="71">
        <v>600</v>
      </c>
      <c r="R16" s="176">
        <f t="shared" si="0"/>
        <v>100</v>
      </c>
      <c r="S16" s="65">
        <f t="shared" si="1"/>
        <v>600</v>
      </c>
      <c r="T16" s="153">
        <v>600</v>
      </c>
      <c r="U16" s="141"/>
      <c r="V16" s="406">
        <v>618</v>
      </c>
      <c r="W16" s="36"/>
    </row>
    <row r="17" spans="1:23" s="21" customFormat="1" ht="24.75" customHeight="1" thickBot="1">
      <c r="A17" s="131" t="s">
        <v>11</v>
      </c>
      <c r="B17" s="66"/>
      <c r="C17" s="78"/>
      <c r="D17" s="68"/>
      <c r="E17" s="66"/>
      <c r="F17" s="69"/>
      <c r="G17" s="70"/>
      <c r="H17" s="69"/>
      <c r="I17" s="71" t="s">
        <v>13</v>
      </c>
      <c r="J17" s="164"/>
      <c r="K17" s="167"/>
      <c r="L17" s="72"/>
      <c r="M17" s="73"/>
      <c r="N17" s="74"/>
      <c r="O17" s="75"/>
      <c r="P17" s="76"/>
      <c r="Q17" s="71">
        <v>1300</v>
      </c>
      <c r="R17" s="176">
        <f t="shared" si="0"/>
        <v>100</v>
      </c>
      <c r="S17" s="65">
        <f t="shared" si="1"/>
        <v>1300</v>
      </c>
      <c r="T17" s="153">
        <v>1300</v>
      </c>
      <c r="U17" s="141"/>
      <c r="V17" s="66">
        <v>1350</v>
      </c>
      <c r="W17" s="36"/>
    </row>
    <row r="18" spans="1:23" s="21" customFormat="1" ht="24.75" customHeight="1" thickBot="1">
      <c r="A18" s="131" t="s">
        <v>9</v>
      </c>
      <c r="B18" s="66"/>
      <c r="C18" s="78"/>
      <c r="D18" s="68" t="s">
        <v>13</v>
      </c>
      <c r="E18" s="66"/>
      <c r="F18" s="69"/>
      <c r="G18" s="70"/>
      <c r="H18" s="69"/>
      <c r="I18" s="71"/>
      <c r="J18" s="164"/>
      <c r="K18" s="167"/>
      <c r="L18" s="72"/>
      <c r="M18" s="73"/>
      <c r="N18" s="74"/>
      <c r="O18" s="75"/>
      <c r="P18" s="76"/>
      <c r="Q18" s="71">
        <v>1450</v>
      </c>
      <c r="R18" s="176">
        <f t="shared" si="0"/>
        <v>100</v>
      </c>
      <c r="S18" s="65">
        <f t="shared" si="1"/>
        <v>1450</v>
      </c>
      <c r="T18" s="153"/>
      <c r="U18" s="141">
        <v>1450</v>
      </c>
      <c r="V18" s="406">
        <v>2870</v>
      </c>
      <c r="W18" s="36" t="s">
        <v>13</v>
      </c>
    </row>
    <row r="19" spans="1:23" s="21" customFormat="1" ht="24.75" customHeight="1" thickBot="1">
      <c r="A19" s="131" t="s">
        <v>3</v>
      </c>
      <c r="B19" s="66">
        <v>1882</v>
      </c>
      <c r="C19" s="78"/>
      <c r="D19" s="68"/>
      <c r="E19" s="66">
        <v>1882</v>
      </c>
      <c r="F19" s="69">
        <v>2892</v>
      </c>
      <c r="G19" s="70">
        <v>1515</v>
      </c>
      <c r="H19" s="69">
        <v>4142</v>
      </c>
      <c r="I19" s="71">
        <v>10646</v>
      </c>
      <c r="J19" s="164"/>
      <c r="K19" s="167"/>
      <c r="L19" s="72"/>
      <c r="M19" s="73"/>
      <c r="N19" s="74"/>
      <c r="O19" s="75">
        <v>1328</v>
      </c>
      <c r="P19" s="76"/>
      <c r="Q19" s="71">
        <v>4300</v>
      </c>
      <c r="R19" s="176">
        <f t="shared" si="0"/>
        <v>100</v>
      </c>
      <c r="S19" s="65">
        <f t="shared" si="1"/>
        <v>4300</v>
      </c>
      <c r="T19" s="153">
        <v>1600</v>
      </c>
      <c r="U19" s="141">
        <v>2700</v>
      </c>
      <c r="V19" s="406">
        <v>6850</v>
      </c>
      <c r="W19" s="36">
        <v>200</v>
      </c>
    </row>
    <row r="20" spans="1:23" s="21" customFormat="1" ht="24.75" customHeight="1" thickBot="1">
      <c r="A20" s="131" t="s">
        <v>4</v>
      </c>
      <c r="B20" s="66"/>
      <c r="C20" s="78"/>
      <c r="D20" s="68"/>
      <c r="E20" s="66"/>
      <c r="F20" s="69"/>
      <c r="G20" s="70"/>
      <c r="H20" s="69"/>
      <c r="I20" s="71"/>
      <c r="J20" s="164"/>
      <c r="K20" s="167"/>
      <c r="L20" s="72"/>
      <c r="M20" s="73"/>
      <c r="N20" s="74"/>
      <c r="O20" s="75"/>
      <c r="P20" s="76"/>
      <c r="Q20" s="71"/>
      <c r="R20" s="176"/>
      <c r="S20" s="65">
        <f t="shared" si="1"/>
        <v>400</v>
      </c>
      <c r="T20" s="153">
        <v>200</v>
      </c>
      <c r="U20" s="141">
        <v>200</v>
      </c>
      <c r="V20" s="66"/>
      <c r="W20" s="36"/>
    </row>
    <row r="21" spans="1:23" s="21" customFormat="1" ht="24.75" customHeight="1" thickBot="1">
      <c r="A21" s="131" t="s">
        <v>5</v>
      </c>
      <c r="B21" s="66">
        <v>30</v>
      </c>
      <c r="C21" s="78"/>
      <c r="D21" s="68"/>
      <c r="E21" s="66">
        <v>30</v>
      </c>
      <c r="F21" s="69">
        <v>50</v>
      </c>
      <c r="G21" s="70">
        <v>50</v>
      </c>
      <c r="H21" s="69"/>
      <c r="I21" s="71"/>
      <c r="J21" s="164"/>
      <c r="K21" s="167"/>
      <c r="L21" s="72"/>
      <c r="M21" s="73">
        <v>20</v>
      </c>
      <c r="N21" s="74"/>
      <c r="O21" s="75">
        <v>20</v>
      </c>
      <c r="P21" s="76"/>
      <c r="Q21" s="71">
        <v>260</v>
      </c>
      <c r="R21" s="176">
        <f t="shared" si="0"/>
        <v>100</v>
      </c>
      <c r="S21" s="65">
        <f t="shared" si="1"/>
        <v>260</v>
      </c>
      <c r="T21" s="153">
        <v>260</v>
      </c>
      <c r="U21" s="141"/>
      <c r="V21" s="406">
        <v>290</v>
      </c>
      <c r="W21" s="36"/>
    </row>
    <row r="22" spans="1:23" s="21" customFormat="1" ht="24.75" customHeight="1" thickBot="1">
      <c r="A22" s="131" t="s">
        <v>40</v>
      </c>
      <c r="B22" s="66">
        <v>25</v>
      </c>
      <c r="C22" s="78"/>
      <c r="D22" s="68"/>
      <c r="E22" s="66">
        <v>25</v>
      </c>
      <c r="F22" s="69">
        <v>35</v>
      </c>
      <c r="G22" s="70">
        <v>70</v>
      </c>
      <c r="H22" s="69"/>
      <c r="I22" s="71"/>
      <c r="J22" s="164"/>
      <c r="K22" s="167"/>
      <c r="L22" s="72"/>
      <c r="M22" s="73">
        <v>250</v>
      </c>
      <c r="N22" s="74"/>
      <c r="O22" s="75">
        <v>310</v>
      </c>
      <c r="P22" s="76"/>
      <c r="Q22" s="71">
        <v>2000</v>
      </c>
      <c r="R22" s="176">
        <f t="shared" si="0"/>
        <v>100</v>
      </c>
      <c r="S22" s="65">
        <f t="shared" si="1"/>
        <v>2000</v>
      </c>
      <c r="T22" s="153">
        <v>150</v>
      </c>
      <c r="U22" s="141">
        <v>1850</v>
      </c>
      <c r="V22" s="406">
        <v>4100</v>
      </c>
      <c r="W22" s="36">
        <v>350</v>
      </c>
    </row>
    <row r="23" spans="1:23" s="21" customFormat="1" ht="24.75" customHeight="1" thickBot="1">
      <c r="A23" s="131" t="s">
        <v>42</v>
      </c>
      <c r="B23" s="66">
        <v>600</v>
      </c>
      <c r="C23" s="78">
        <v>200</v>
      </c>
      <c r="D23" s="68"/>
      <c r="E23" s="66">
        <v>600</v>
      </c>
      <c r="F23" s="69">
        <v>854</v>
      </c>
      <c r="G23" s="70">
        <v>500</v>
      </c>
      <c r="H23" s="69">
        <v>1632</v>
      </c>
      <c r="I23" s="71">
        <v>5000</v>
      </c>
      <c r="J23" s="164"/>
      <c r="K23" s="167">
        <v>5000</v>
      </c>
      <c r="L23" s="72"/>
      <c r="M23" s="73">
        <v>1200</v>
      </c>
      <c r="N23" s="74"/>
      <c r="O23" s="75">
        <v>1300</v>
      </c>
      <c r="P23" s="76"/>
      <c r="Q23" s="71">
        <v>2179</v>
      </c>
      <c r="R23" s="176">
        <f t="shared" si="0"/>
        <v>13.767783386874713</v>
      </c>
      <c r="S23" s="65">
        <f t="shared" si="1"/>
        <v>300</v>
      </c>
      <c r="T23" s="153"/>
      <c r="U23" s="141">
        <v>300</v>
      </c>
      <c r="V23" s="66">
        <v>1810</v>
      </c>
      <c r="W23" s="36"/>
    </row>
    <row r="24" spans="1:23" s="21" customFormat="1" ht="24.75" customHeight="1" thickBot="1">
      <c r="A24" s="131" t="s">
        <v>41</v>
      </c>
      <c r="B24" s="66"/>
      <c r="C24" s="78"/>
      <c r="D24" s="68"/>
      <c r="E24" s="66"/>
      <c r="F24" s="69"/>
      <c r="G24" s="70"/>
      <c r="H24" s="69"/>
      <c r="I24" s="71" t="s">
        <v>13</v>
      </c>
      <c r="J24" s="164"/>
      <c r="K24" s="167"/>
      <c r="L24" s="72"/>
      <c r="M24" s="73"/>
      <c r="N24" s="74"/>
      <c r="O24" s="75"/>
      <c r="P24" s="76"/>
      <c r="Q24" s="71">
        <v>200</v>
      </c>
      <c r="R24" s="176">
        <f t="shared" si="0"/>
        <v>100</v>
      </c>
      <c r="S24" s="65">
        <f t="shared" si="1"/>
        <v>200</v>
      </c>
      <c r="T24" s="153"/>
      <c r="U24" s="141">
        <v>200</v>
      </c>
      <c r="V24" s="66">
        <v>300</v>
      </c>
      <c r="W24" s="36"/>
    </row>
    <row r="25" spans="1:23" s="21" customFormat="1" ht="24.75" customHeight="1" thickBot="1">
      <c r="A25" s="131" t="s">
        <v>46</v>
      </c>
      <c r="B25" s="66">
        <v>60</v>
      </c>
      <c r="C25" s="78"/>
      <c r="D25" s="68"/>
      <c r="E25" s="66">
        <v>60</v>
      </c>
      <c r="F25" s="69">
        <v>90</v>
      </c>
      <c r="G25" s="70">
        <v>25</v>
      </c>
      <c r="H25" s="69"/>
      <c r="I25" s="71"/>
      <c r="J25" s="164"/>
      <c r="K25" s="167"/>
      <c r="L25" s="72"/>
      <c r="M25" s="73">
        <v>25</v>
      </c>
      <c r="N25" s="74"/>
      <c r="O25" s="75">
        <v>11</v>
      </c>
      <c r="P25" s="76"/>
      <c r="Q25" s="71">
        <v>220</v>
      </c>
      <c r="R25" s="176">
        <f t="shared" si="0"/>
        <v>100</v>
      </c>
      <c r="S25" s="65">
        <f t="shared" si="1"/>
        <v>220</v>
      </c>
      <c r="T25" s="153">
        <v>220</v>
      </c>
      <c r="U25" s="141"/>
      <c r="V25" s="66"/>
      <c r="W25" s="36" t="s">
        <v>13</v>
      </c>
    </row>
    <row r="26" spans="1:23" s="21" customFormat="1" ht="24.75" customHeight="1" thickBot="1">
      <c r="A26" s="132" t="s">
        <v>54</v>
      </c>
      <c r="B26" s="66"/>
      <c r="C26" s="78"/>
      <c r="D26" s="68"/>
      <c r="E26" s="66"/>
      <c r="F26" s="69"/>
      <c r="G26" s="70"/>
      <c r="H26" s="69"/>
      <c r="I26" s="71"/>
      <c r="J26" s="164"/>
      <c r="K26" s="167"/>
      <c r="L26" s="72"/>
      <c r="M26" s="73"/>
      <c r="N26" s="74"/>
      <c r="O26" s="75"/>
      <c r="P26" s="76"/>
      <c r="Q26" s="71">
        <v>300</v>
      </c>
      <c r="R26" s="176">
        <f t="shared" si="0"/>
        <v>100</v>
      </c>
      <c r="S26" s="65">
        <f t="shared" si="1"/>
        <v>300</v>
      </c>
      <c r="T26" s="153"/>
      <c r="U26" s="141">
        <v>300</v>
      </c>
      <c r="V26" s="406">
        <v>380</v>
      </c>
      <c r="W26" s="36"/>
    </row>
    <row r="27" spans="1:23" s="21" customFormat="1" ht="24.75" customHeight="1" thickBot="1">
      <c r="A27" s="132" t="s">
        <v>76</v>
      </c>
      <c r="B27" s="66"/>
      <c r="C27" s="78"/>
      <c r="D27" s="68"/>
      <c r="E27" s="66"/>
      <c r="F27" s="69"/>
      <c r="G27" s="70"/>
      <c r="H27" s="69"/>
      <c r="I27" s="158"/>
      <c r="J27" s="165"/>
      <c r="K27" s="168"/>
      <c r="L27" s="72"/>
      <c r="M27" s="159"/>
      <c r="N27" s="74"/>
      <c r="O27" s="160"/>
      <c r="P27" s="76"/>
      <c r="Q27" s="158">
        <v>200</v>
      </c>
      <c r="R27" s="176">
        <f t="shared" si="0"/>
        <v>100</v>
      </c>
      <c r="S27" s="65">
        <f t="shared" si="1"/>
        <v>200</v>
      </c>
      <c r="T27" s="153">
        <v>200</v>
      </c>
      <c r="U27" s="141"/>
      <c r="V27" s="66">
        <v>250</v>
      </c>
      <c r="W27" s="36"/>
    </row>
    <row r="28" spans="1:23" s="21" customFormat="1" ht="24.75" customHeight="1" thickBot="1">
      <c r="A28" s="132" t="s">
        <v>61</v>
      </c>
      <c r="B28" s="66"/>
      <c r="C28" s="78"/>
      <c r="D28" s="68"/>
      <c r="E28" s="66"/>
      <c r="F28" s="69"/>
      <c r="G28" s="70"/>
      <c r="H28" s="69"/>
      <c r="I28" s="79"/>
      <c r="J28" s="165"/>
      <c r="K28" s="168"/>
      <c r="L28" s="72"/>
      <c r="M28" s="80"/>
      <c r="N28" s="74"/>
      <c r="O28" s="81"/>
      <c r="P28" s="76"/>
      <c r="Q28" s="158">
        <v>117</v>
      </c>
      <c r="R28" s="176">
        <f t="shared" si="0"/>
        <v>100</v>
      </c>
      <c r="S28" s="65">
        <f t="shared" si="1"/>
        <v>117</v>
      </c>
      <c r="T28" s="153">
        <v>117</v>
      </c>
      <c r="U28" s="141"/>
      <c r="V28" s="66"/>
      <c r="W28" s="36"/>
    </row>
    <row r="29" spans="1:23" s="21" customFormat="1" ht="24.75" customHeight="1" thickBot="1">
      <c r="A29" s="133" t="s">
        <v>7</v>
      </c>
      <c r="B29" s="83">
        <f aca="true" t="shared" si="2" ref="B29:G29">SUM(B9:B28)</f>
        <v>3499</v>
      </c>
      <c r="C29" s="84">
        <f t="shared" si="2"/>
        <v>200</v>
      </c>
      <c r="D29" s="85">
        <f t="shared" si="2"/>
        <v>0</v>
      </c>
      <c r="E29" s="83">
        <f t="shared" si="2"/>
        <v>3467</v>
      </c>
      <c r="F29" s="86">
        <f t="shared" si="2"/>
        <v>4920</v>
      </c>
      <c r="G29" s="83">
        <f t="shared" si="2"/>
        <v>3800</v>
      </c>
      <c r="H29" s="87">
        <f>SUM(H11:H28)</f>
        <v>7774</v>
      </c>
      <c r="I29" s="88">
        <f>SUM(I9:I28)</f>
        <v>15646</v>
      </c>
      <c r="J29" s="83"/>
      <c r="K29" s="161">
        <f>SUM(K9:K28)</f>
        <v>5000</v>
      </c>
      <c r="L29" s="89"/>
      <c r="M29" s="90">
        <f>SUM(M9:M28)</f>
        <v>2625</v>
      </c>
      <c r="N29" s="87"/>
      <c r="O29" s="88">
        <f>SUM(O9:O28)</f>
        <v>4583</v>
      </c>
      <c r="P29" s="91"/>
      <c r="Q29" s="83">
        <f>SUM(Q9:Q28)</f>
        <v>21516</v>
      </c>
      <c r="R29" s="92">
        <f t="shared" si="0"/>
        <v>93.1260457334077</v>
      </c>
      <c r="S29" s="93">
        <f t="shared" si="1"/>
        <v>20037</v>
      </c>
      <c r="T29" s="87">
        <f>SUM(T9:T28)</f>
        <v>8597</v>
      </c>
      <c r="U29" s="88">
        <f>SUM(U9:U28)</f>
        <v>11440</v>
      </c>
      <c r="V29" s="83">
        <f>SUM(V9:V28)</f>
        <v>28938</v>
      </c>
      <c r="W29" s="53">
        <f>SUM(W9:W28)</f>
        <v>800</v>
      </c>
    </row>
    <row r="30" spans="1:23" s="21" customFormat="1" ht="24.75" customHeight="1">
      <c r="A30" s="131" t="s">
        <v>21</v>
      </c>
      <c r="B30" s="94"/>
      <c r="C30" s="95"/>
      <c r="D30" s="96"/>
      <c r="E30" s="97"/>
      <c r="F30" s="98"/>
      <c r="G30" s="99"/>
      <c r="H30" s="98"/>
      <c r="I30" s="100"/>
      <c r="J30" s="172"/>
      <c r="K30" s="169"/>
      <c r="L30" s="101"/>
      <c r="M30" s="102"/>
      <c r="N30" s="103"/>
      <c r="O30" s="63"/>
      <c r="P30" s="104"/>
      <c r="Q30" s="397">
        <v>220</v>
      </c>
      <c r="R30" s="400">
        <f>S30/Q30*100</f>
        <v>100</v>
      </c>
      <c r="S30" s="403">
        <f>T30+U30</f>
        <v>220</v>
      </c>
      <c r="T30" s="154"/>
      <c r="U30" s="155">
        <v>220</v>
      </c>
      <c r="V30" s="408">
        <v>500</v>
      </c>
      <c r="W30" s="38"/>
    </row>
    <row r="31" spans="1:23" s="21" customFormat="1" ht="24.75" customHeight="1">
      <c r="A31" s="131" t="s">
        <v>25</v>
      </c>
      <c r="B31" s="77"/>
      <c r="C31" s="67"/>
      <c r="D31" s="105"/>
      <c r="E31" s="66"/>
      <c r="F31" s="69"/>
      <c r="G31" s="70"/>
      <c r="H31" s="69"/>
      <c r="I31" s="106"/>
      <c r="J31" s="173"/>
      <c r="K31" s="170"/>
      <c r="L31" s="72"/>
      <c r="M31" s="107"/>
      <c r="N31" s="74"/>
      <c r="O31" s="75"/>
      <c r="P31" s="76"/>
      <c r="Q31" s="398">
        <v>225</v>
      </c>
      <c r="R31" s="401">
        <f aca="true" t="shared" si="3" ref="R31:R71">S31/Q31*100</f>
        <v>100</v>
      </c>
      <c r="S31" s="94">
        <f aca="true" t="shared" si="4" ref="S31:S67">T31+U31</f>
        <v>225</v>
      </c>
      <c r="T31" s="153"/>
      <c r="U31" s="141">
        <v>225</v>
      </c>
      <c r="V31" s="407">
        <v>450</v>
      </c>
      <c r="W31" s="36"/>
    </row>
    <row r="32" spans="1:23" s="21" customFormat="1" ht="24.75" customHeight="1">
      <c r="A32" s="131" t="s">
        <v>63</v>
      </c>
      <c r="B32" s="77"/>
      <c r="C32" s="67"/>
      <c r="D32" s="68"/>
      <c r="E32" s="66"/>
      <c r="F32" s="69"/>
      <c r="G32" s="70"/>
      <c r="H32" s="69"/>
      <c r="I32" s="106"/>
      <c r="J32" s="173"/>
      <c r="K32" s="170"/>
      <c r="L32" s="72"/>
      <c r="M32" s="107"/>
      <c r="N32" s="74"/>
      <c r="O32" s="75"/>
      <c r="P32" s="76"/>
      <c r="Q32" s="398">
        <v>400</v>
      </c>
      <c r="R32" s="97">
        <f t="shared" si="3"/>
        <v>100</v>
      </c>
      <c r="S32" s="94">
        <f t="shared" si="4"/>
        <v>400</v>
      </c>
      <c r="T32" s="153">
        <v>400</v>
      </c>
      <c r="U32" s="141"/>
      <c r="V32" s="407">
        <v>220</v>
      </c>
      <c r="W32" s="36"/>
    </row>
    <row r="33" spans="1:23" s="20" customFormat="1" ht="24.75" customHeight="1">
      <c r="A33" s="132" t="s">
        <v>55</v>
      </c>
      <c r="B33" s="66">
        <v>150</v>
      </c>
      <c r="C33" s="67"/>
      <c r="D33" s="105"/>
      <c r="E33" s="66">
        <v>150</v>
      </c>
      <c r="F33" s="69">
        <v>135</v>
      </c>
      <c r="G33" s="70"/>
      <c r="H33" s="69"/>
      <c r="I33" s="106"/>
      <c r="J33" s="173"/>
      <c r="K33" s="170"/>
      <c r="L33" s="72"/>
      <c r="M33" s="107"/>
      <c r="N33" s="74"/>
      <c r="O33" s="75"/>
      <c r="P33" s="76"/>
      <c r="Q33" s="398">
        <v>500</v>
      </c>
      <c r="R33" s="97">
        <f t="shared" si="3"/>
        <v>100</v>
      </c>
      <c r="S33" s="94">
        <f t="shared" si="4"/>
        <v>500</v>
      </c>
      <c r="T33" s="153">
        <v>500</v>
      </c>
      <c r="U33" s="141"/>
      <c r="V33" s="78">
        <v>200</v>
      </c>
      <c r="W33" s="36"/>
    </row>
    <row r="34" spans="1:23" s="21" customFormat="1" ht="24.75" customHeight="1">
      <c r="A34" s="132" t="s">
        <v>23</v>
      </c>
      <c r="B34" s="77"/>
      <c r="C34" s="67"/>
      <c r="D34" s="68"/>
      <c r="E34" s="66"/>
      <c r="F34" s="69"/>
      <c r="G34" s="70"/>
      <c r="H34" s="69"/>
      <c r="I34" s="106"/>
      <c r="J34" s="173"/>
      <c r="K34" s="170"/>
      <c r="L34" s="72"/>
      <c r="M34" s="107"/>
      <c r="N34" s="74"/>
      <c r="O34" s="75"/>
      <c r="P34" s="76"/>
      <c r="Q34" s="398">
        <v>200</v>
      </c>
      <c r="R34" s="97">
        <f t="shared" si="3"/>
        <v>100</v>
      </c>
      <c r="S34" s="94">
        <f t="shared" si="4"/>
        <v>200</v>
      </c>
      <c r="T34" s="153">
        <v>200</v>
      </c>
      <c r="U34" s="141"/>
      <c r="V34" s="78"/>
      <c r="W34" s="36"/>
    </row>
    <row r="35" spans="1:23" s="21" customFormat="1" ht="24.75" customHeight="1">
      <c r="A35" s="132" t="s">
        <v>133</v>
      </c>
      <c r="B35" s="77"/>
      <c r="C35" s="67"/>
      <c r="D35" s="105"/>
      <c r="E35" s="66"/>
      <c r="F35" s="69"/>
      <c r="G35" s="70"/>
      <c r="H35" s="69"/>
      <c r="I35" s="106"/>
      <c r="J35" s="173"/>
      <c r="K35" s="170"/>
      <c r="L35" s="72"/>
      <c r="M35" s="107"/>
      <c r="N35" s="74"/>
      <c r="O35" s="75"/>
      <c r="P35" s="76"/>
      <c r="Q35" s="398">
        <v>90</v>
      </c>
      <c r="R35" s="401">
        <f t="shared" si="3"/>
        <v>100</v>
      </c>
      <c r="S35" s="94">
        <f t="shared" si="4"/>
        <v>90</v>
      </c>
      <c r="T35" s="153"/>
      <c r="U35" s="141">
        <v>90</v>
      </c>
      <c r="V35" s="78"/>
      <c r="W35" s="36"/>
    </row>
    <row r="36" spans="1:23" s="21" customFormat="1" ht="24.75" customHeight="1">
      <c r="A36" s="132" t="s">
        <v>91</v>
      </c>
      <c r="B36" s="77"/>
      <c r="C36" s="67"/>
      <c r="D36" s="105"/>
      <c r="E36" s="66"/>
      <c r="F36" s="69"/>
      <c r="G36" s="70"/>
      <c r="H36" s="69"/>
      <c r="I36" s="106"/>
      <c r="J36" s="173"/>
      <c r="K36" s="170"/>
      <c r="L36" s="72"/>
      <c r="M36" s="107"/>
      <c r="N36" s="74"/>
      <c r="O36" s="75" t="s">
        <v>13</v>
      </c>
      <c r="P36" s="76"/>
      <c r="Q36" s="398">
        <v>250</v>
      </c>
      <c r="R36" s="97">
        <f t="shared" si="3"/>
        <v>100</v>
      </c>
      <c r="S36" s="94">
        <f t="shared" si="4"/>
        <v>250</v>
      </c>
      <c r="T36" s="153">
        <v>250</v>
      </c>
      <c r="U36" s="141"/>
      <c r="V36" s="407">
        <v>340</v>
      </c>
      <c r="W36" s="36"/>
    </row>
    <row r="37" spans="1:23" s="21" customFormat="1" ht="24.75" customHeight="1">
      <c r="A37" s="131" t="s">
        <v>24</v>
      </c>
      <c r="B37" s="77"/>
      <c r="C37" s="67"/>
      <c r="D37" s="105"/>
      <c r="E37" s="66"/>
      <c r="F37" s="69"/>
      <c r="G37" s="70"/>
      <c r="H37" s="69"/>
      <c r="I37" s="106"/>
      <c r="J37" s="173"/>
      <c r="K37" s="170"/>
      <c r="L37" s="72"/>
      <c r="M37" s="107"/>
      <c r="N37" s="74"/>
      <c r="O37" s="75"/>
      <c r="P37" s="76"/>
      <c r="Q37" s="398">
        <v>700</v>
      </c>
      <c r="R37" s="401">
        <f t="shared" si="3"/>
        <v>57.14285714285714</v>
      </c>
      <c r="S37" s="94">
        <f t="shared" si="4"/>
        <v>400</v>
      </c>
      <c r="T37" s="153">
        <v>400</v>
      </c>
      <c r="U37" s="141"/>
      <c r="V37" s="407">
        <v>700</v>
      </c>
      <c r="W37" s="36"/>
    </row>
    <row r="38" spans="1:23" s="21" customFormat="1" ht="24.75" customHeight="1">
      <c r="A38" s="132" t="s">
        <v>31</v>
      </c>
      <c r="B38" s="77"/>
      <c r="C38" s="67"/>
      <c r="D38" s="105"/>
      <c r="E38" s="66"/>
      <c r="F38" s="69"/>
      <c r="G38" s="70"/>
      <c r="H38" s="69"/>
      <c r="I38" s="106"/>
      <c r="J38" s="173"/>
      <c r="K38" s="170"/>
      <c r="L38" s="72"/>
      <c r="M38" s="107"/>
      <c r="N38" s="74"/>
      <c r="O38" s="75"/>
      <c r="P38" s="76"/>
      <c r="Q38" s="398">
        <v>75</v>
      </c>
      <c r="R38" s="401">
        <f t="shared" si="3"/>
        <v>100</v>
      </c>
      <c r="S38" s="94">
        <f t="shared" si="4"/>
        <v>75</v>
      </c>
      <c r="T38" s="153">
        <v>75</v>
      </c>
      <c r="U38" s="141"/>
      <c r="V38" s="78"/>
      <c r="W38" s="36"/>
    </row>
    <row r="39" spans="1:23" s="21" customFormat="1" ht="24.75" customHeight="1">
      <c r="A39" s="132" t="s">
        <v>66</v>
      </c>
      <c r="B39" s="77"/>
      <c r="C39" s="67"/>
      <c r="D39" s="105"/>
      <c r="E39" s="66"/>
      <c r="F39" s="69"/>
      <c r="G39" s="70"/>
      <c r="H39" s="69"/>
      <c r="I39" s="106"/>
      <c r="J39" s="173"/>
      <c r="K39" s="170"/>
      <c r="L39" s="72"/>
      <c r="M39" s="107"/>
      <c r="N39" s="74"/>
      <c r="O39" s="75"/>
      <c r="P39" s="76"/>
      <c r="Q39" s="398">
        <v>350</v>
      </c>
      <c r="R39" s="401">
        <f t="shared" si="3"/>
        <v>100</v>
      </c>
      <c r="S39" s="94">
        <f t="shared" si="4"/>
        <v>350</v>
      </c>
      <c r="T39" s="153">
        <v>180</v>
      </c>
      <c r="U39" s="141">
        <v>170</v>
      </c>
      <c r="V39" s="407">
        <v>600</v>
      </c>
      <c r="W39" s="36"/>
    </row>
    <row r="40" spans="1:23" s="21" customFormat="1" ht="24.75" customHeight="1">
      <c r="A40" s="131" t="s">
        <v>64</v>
      </c>
      <c r="B40" s="77"/>
      <c r="C40" s="67"/>
      <c r="D40" s="105"/>
      <c r="E40" s="66"/>
      <c r="F40" s="69"/>
      <c r="G40" s="70"/>
      <c r="H40" s="69"/>
      <c r="I40" s="106"/>
      <c r="J40" s="173"/>
      <c r="K40" s="170"/>
      <c r="L40" s="72"/>
      <c r="M40" s="107"/>
      <c r="N40" s="74"/>
      <c r="O40" s="75"/>
      <c r="P40" s="76"/>
      <c r="Q40" s="398">
        <v>200</v>
      </c>
      <c r="R40" s="97">
        <f t="shared" si="3"/>
        <v>100</v>
      </c>
      <c r="S40" s="94">
        <f t="shared" si="4"/>
        <v>200</v>
      </c>
      <c r="T40" s="153">
        <v>200</v>
      </c>
      <c r="U40" s="141"/>
      <c r="V40" s="78"/>
      <c r="W40" s="36"/>
    </row>
    <row r="41" spans="1:23" s="21" customFormat="1" ht="24.75" customHeight="1">
      <c r="A41" s="131" t="s">
        <v>65</v>
      </c>
      <c r="B41" s="77"/>
      <c r="C41" s="67"/>
      <c r="D41" s="105"/>
      <c r="E41" s="66"/>
      <c r="F41" s="69"/>
      <c r="G41" s="70"/>
      <c r="H41" s="69"/>
      <c r="I41" s="106"/>
      <c r="J41" s="173"/>
      <c r="K41" s="170"/>
      <c r="L41" s="72"/>
      <c r="M41" s="107"/>
      <c r="N41" s="74"/>
      <c r="O41" s="75"/>
      <c r="P41" s="76"/>
      <c r="Q41" s="398">
        <v>300</v>
      </c>
      <c r="R41" s="401">
        <f t="shared" si="3"/>
        <v>100</v>
      </c>
      <c r="S41" s="94">
        <f t="shared" si="4"/>
        <v>300</v>
      </c>
      <c r="T41" s="153">
        <v>300</v>
      </c>
      <c r="U41" s="141"/>
      <c r="V41" s="78"/>
      <c r="W41" s="36"/>
    </row>
    <row r="42" spans="1:23" s="21" customFormat="1" ht="24.75" customHeight="1">
      <c r="A42" s="132" t="s">
        <v>72</v>
      </c>
      <c r="B42" s="77"/>
      <c r="C42" s="67"/>
      <c r="D42" s="105"/>
      <c r="E42" s="66"/>
      <c r="F42" s="69"/>
      <c r="G42" s="70"/>
      <c r="H42" s="69"/>
      <c r="I42" s="106"/>
      <c r="J42" s="173"/>
      <c r="K42" s="170"/>
      <c r="L42" s="72"/>
      <c r="M42" s="107"/>
      <c r="N42" s="74"/>
      <c r="O42" s="75"/>
      <c r="P42" s="76"/>
      <c r="Q42" s="398">
        <v>410</v>
      </c>
      <c r="R42" s="401">
        <f t="shared" si="3"/>
        <v>100</v>
      </c>
      <c r="S42" s="94">
        <f t="shared" si="4"/>
        <v>410</v>
      </c>
      <c r="T42" s="153">
        <v>410</v>
      </c>
      <c r="U42" s="141"/>
      <c r="V42" s="78">
        <v>700</v>
      </c>
      <c r="W42" s="36"/>
    </row>
    <row r="43" spans="1:23" s="21" customFormat="1" ht="24.75" customHeight="1">
      <c r="A43" s="131" t="s">
        <v>29</v>
      </c>
      <c r="B43" s="77"/>
      <c r="C43" s="67"/>
      <c r="D43" s="105"/>
      <c r="E43" s="66"/>
      <c r="F43" s="69"/>
      <c r="G43" s="70"/>
      <c r="H43" s="69"/>
      <c r="I43" s="106"/>
      <c r="J43" s="173"/>
      <c r="K43" s="170"/>
      <c r="L43" s="72"/>
      <c r="M43" s="107"/>
      <c r="N43" s="74"/>
      <c r="O43" s="75"/>
      <c r="P43" s="76"/>
      <c r="Q43" s="398">
        <v>140</v>
      </c>
      <c r="R43" s="401">
        <f t="shared" si="3"/>
        <v>71.42857142857143</v>
      </c>
      <c r="S43" s="94">
        <f t="shared" si="4"/>
        <v>100</v>
      </c>
      <c r="T43" s="153">
        <v>100</v>
      </c>
      <c r="U43" s="141"/>
      <c r="V43" s="78"/>
      <c r="W43" s="36"/>
    </row>
    <row r="44" spans="1:23" s="21" customFormat="1" ht="24.75" customHeight="1">
      <c r="A44" s="131" t="s">
        <v>67</v>
      </c>
      <c r="B44" s="77"/>
      <c r="C44" s="67"/>
      <c r="D44" s="105"/>
      <c r="E44" s="66"/>
      <c r="F44" s="69"/>
      <c r="G44" s="70"/>
      <c r="H44" s="69"/>
      <c r="I44" s="106"/>
      <c r="J44" s="173"/>
      <c r="K44" s="170"/>
      <c r="L44" s="72"/>
      <c r="M44" s="107"/>
      <c r="N44" s="74"/>
      <c r="O44" s="75"/>
      <c r="P44" s="76"/>
      <c r="Q44" s="398">
        <v>500</v>
      </c>
      <c r="R44" s="97">
        <f t="shared" si="3"/>
        <v>100</v>
      </c>
      <c r="S44" s="94">
        <f t="shared" si="4"/>
        <v>500</v>
      </c>
      <c r="T44" s="153">
        <v>250</v>
      </c>
      <c r="U44" s="141">
        <v>250</v>
      </c>
      <c r="V44" s="78"/>
      <c r="W44" s="36"/>
    </row>
    <row r="45" spans="1:23" s="21" customFormat="1" ht="24.75" customHeight="1">
      <c r="A45" s="131" t="s">
        <v>30</v>
      </c>
      <c r="B45" s="77"/>
      <c r="C45" s="67"/>
      <c r="D45" s="105"/>
      <c r="E45" s="66"/>
      <c r="F45" s="69"/>
      <c r="G45" s="70"/>
      <c r="H45" s="69"/>
      <c r="I45" s="106"/>
      <c r="J45" s="173"/>
      <c r="K45" s="170"/>
      <c r="L45" s="72"/>
      <c r="M45" s="107"/>
      <c r="N45" s="74"/>
      <c r="O45" s="75"/>
      <c r="P45" s="76"/>
      <c r="Q45" s="398">
        <v>120</v>
      </c>
      <c r="R45" s="401">
        <f t="shared" si="3"/>
        <v>75</v>
      </c>
      <c r="S45" s="94">
        <f t="shared" si="4"/>
        <v>90</v>
      </c>
      <c r="T45" s="153">
        <v>90</v>
      </c>
      <c r="U45" s="141"/>
      <c r="V45" s="78">
        <v>90</v>
      </c>
      <c r="W45" s="36"/>
    </row>
    <row r="46" spans="1:23" s="21" customFormat="1" ht="24.75" customHeight="1">
      <c r="A46" s="131" t="s">
        <v>32</v>
      </c>
      <c r="B46" s="77"/>
      <c r="C46" s="67"/>
      <c r="D46" s="105"/>
      <c r="E46" s="66"/>
      <c r="F46" s="69"/>
      <c r="G46" s="70"/>
      <c r="H46" s="69"/>
      <c r="I46" s="106"/>
      <c r="J46" s="173"/>
      <c r="K46" s="170"/>
      <c r="L46" s="72"/>
      <c r="M46" s="107"/>
      <c r="N46" s="74"/>
      <c r="O46" s="75"/>
      <c r="P46" s="76"/>
      <c r="Q46" s="398">
        <v>250</v>
      </c>
      <c r="R46" s="401">
        <f t="shared" si="3"/>
        <v>100</v>
      </c>
      <c r="S46" s="94">
        <f t="shared" si="4"/>
        <v>250</v>
      </c>
      <c r="T46" s="153"/>
      <c r="U46" s="141">
        <v>250</v>
      </c>
      <c r="V46" s="78">
        <v>250</v>
      </c>
      <c r="W46" s="36"/>
    </row>
    <row r="47" spans="1:23" s="21" customFormat="1" ht="24.75" customHeight="1">
      <c r="A47" s="131" t="s">
        <v>33</v>
      </c>
      <c r="B47" s="77"/>
      <c r="C47" s="67"/>
      <c r="D47" s="105"/>
      <c r="E47" s="66"/>
      <c r="F47" s="69"/>
      <c r="G47" s="70"/>
      <c r="H47" s="69"/>
      <c r="I47" s="106"/>
      <c r="J47" s="173"/>
      <c r="K47" s="170"/>
      <c r="L47" s="72"/>
      <c r="M47" s="107"/>
      <c r="N47" s="74"/>
      <c r="O47" s="75"/>
      <c r="P47" s="76"/>
      <c r="Q47" s="398">
        <v>230</v>
      </c>
      <c r="R47" s="401">
        <f t="shared" si="3"/>
        <v>100</v>
      </c>
      <c r="S47" s="94">
        <f t="shared" si="4"/>
        <v>230</v>
      </c>
      <c r="T47" s="153"/>
      <c r="U47" s="141">
        <v>230</v>
      </c>
      <c r="V47" s="78">
        <v>230</v>
      </c>
      <c r="W47" s="36"/>
    </row>
    <row r="48" spans="1:23" s="21" customFormat="1" ht="24.75" customHeight="1">
      <c r="A48" s="131" t="s">
        <v>70</v>
      </c>
      <c r="B48" s="77"/>
      <c r="C48" s="67"/>
      <c r="D48" s="105"/>
      <c r="E48" s="66"/>
      <c r="F48" s="69"/>
      <c r="G48" s="70"/>
      <c r="H48" s="69"/>
      <c r="I48" s="106"/>
      <c r="J48" s="173"/>
      <c r="K48" s="170"/>
      <c r="L48" s="72"/>
      <c r="M48" s="107"/>
      <c r="N48" s="74"/>
      <c r="O48" s="75"/>
      <c r="P48" s="76"/>
      <c r="Q48" s="398">
        <v>250</v>
      </c>
      <c r="R48" s="401">
        <f t="shared" si="3"/>
        <v>100</v>
      </c>
      <c r="S48" s="94">
        <f t="shared" si="4"/>
        <v>250</v>
      </c>
      <c r="T48" s="153">
        <v>250</v>
      </c>
      <c r="U48" s="141"/>
      <c r="V48" s="78">
        <v>200</v>
      </c>
      <c r="W48" s="36"/>
    </row>
    <row r="49" spans="1:23" s="21" customFormat="1" ht="24.75" customHeight="1">
      <c r="A49" s="131" t="s">
        <v>68</v>
      </c>
      <c r="B49" s="77"/>
      <c r="C49" s="67"/>
      <c r="D49" s="105"/>
      <c r="E49" s="66"/>
      <c r="F49" s="69"/>
      <c r="G49" s="70"/>
      <c r="H49" s="69"/>
      <c r="I49" s="106"/>
      <c r="J49" s="173"/>
      <c r="K49" s="170"/>
      <c r="L49" s="72"/>
      <c r="M49" s="107"/>
      <c r="N49" s="74"/>
      <c r="O49" s="75"/>
      <c r="P49" s="76"/>
      <c r="Q49" s="398">
        <v>400</v>
      </c>
      <c r="R49" s="97">
        <f t="shared" si="3"/>
        <v>100</v>
      </c>
      <c r="S49" s="94">
        <f t="shared" si="4"/>
        <v>400</v>
      </c>
      <c r="T49" s="153">
        <v>170</v>
      </c>
      <c r="U49" s="141">
        <v>230</v>
      </c>
      <c r="V49" s="78">
        <v>200</v>
      </c>
      <c r="W49" s="36"/>
    </row>
    <row r="50" spans="1:23" s="23" customFormat="1" ht="24.75" customHeight="1">
      <c r="A50" s="132" t="s">
        <v>60</v>
      </c>
      <c r="B50" s="77"/>
      <c r="C50" s="67"/>
      <c r="D50" s="105"/>
      <c r="E50" s="66"/>
      <c r="F50" s="69"/>
      <c r="G50" s="70"/>
      <c r="H50" s="69"/>
      <c r="I50" s="106"/>
      <c r="J50" s="173"/>
      <c r="K50" s="170"/>
      <c r="L50" s="72"/>
      <c r="M50" s="107"/>
      <c r="N50" s="74"/>
      <c r="O50" s="75"/>
      <c r="P50" s="76"/>
      <c r="Q50" s="398">
        <v>100</v>
      </c>
      <c r="R50" s="97">
        <f t="shared" si="3"/>
        <v>0</v>
      </c>
      <c r="S50" s="94">
        <f t="shared" si="4"/>
        <v>0</v>
      </c>
      <c r="T50" s="153"/>
      <c r="U50" s="141"/>
      <c r="V50" s="78"/>
      <c r="W50" s="36"/>
    </row>
    <row r="51" spans="1:23" s="21" customFormat="1" ht="24.75" customHeight="1">
      <c r="A51" s="131" t="s">
        <v>69</v>
      </c>
      <c r="B51" s="77"/>
      <c r="C51" s="67"/>
      <c r="D51" s="105"/>
      <c r="E51" s="66"/>
      <c r="F51" s="69"/>
      <c r="G51" s="70"/>
      <c r="H51" s="69"/>
      <c r="I51" s="106"/>
      <c r="J51" s="173"/>
      <c r="K51" s="170"/>
      <c r="L51" s="72"/>
      <c r="M51" s="107"/>
      <c r="N51" s="74"/>
      <c r="O51" s="75"/>
      <c r="P51" s="76"/>
      <c r="Q51" s="398">
        <v>120</v>
      </c>
      <c r="R51" s="401">
        <f t="shared" si="3"/>
        <v>100</v>
      </c>
      <c r="S51" s="94">
        <f t="shared" si="4"/>
        <v>120</v>
      </c>
      <c r="T51" s="153">
        <v>120</v>
      </c>
      <c r="U51" s="141"/>
      <c r="V51" s="78"/>
      <c r="W51" s="36"/>
    </row>
    <row r="52" spans="1:23" s="21" customFormat="1" ht="24.75" customHeight="1">
      <c r="A52" s="131" t="s">
        <v>35</v>
      </c>
      <c r="B52" s="77"/>
      <c r="C52" s="67"/>
      <c r="D52" s="105"/>
      <c r="E52" s="66"/>
      <c r="F52" s="69"/>
      <c r="G52" s="70"/>
      <c r="H52" s="69"/>
      <c r="I52" s="106"/>
      <c r="J52" s="173"/>
      <c r="K52" s="170"/>
      <c r="L52" s="72"/>
      <c r="M52" s="107"/>
      <c r="N52" s="74"/>
      <c r="O52" s="75"/>
      <c r="P52" s="76"/>
      <c r="Q52" s="398">
        <v>50</v>
      </c>
      <c r="R52" s="97">
        <f t="shared" si="3"/>
        <v>100</v>
      </c>
      <c r="S52" s="94">
        <f t="shared" si="4"/>
        <v>50</v>
      </c>
      <c r="T52" s="153">
        <v>50</v>
      </c>
      <c r="U52" s="141"/>
      <c r="V52" s="78"/>
      <c r="W52" s="36" t="s">
        <v>13</v>
      </c>
    </row>
    <row r="53" spans="1:23" s="21" customFormat="1" ht="24.75" customHeight="1">
      <c r="A53" s="131" t="s">
        <v>36</v>
      </c>
      <c r="B53" s="77"/>
      <c r="C53" s="67"/>
      <c r="D53" s="105"/>
      <c r="E53" s="66"/>
      <c r="F53" s="69"/>
      <c r="G53" s="70"/>
      <c r="H53" s="69"/>
      <c r="I53" s="106"/>
      <c r="J53" s="173"/>
      <c r="K53" s="170"/>
      <c r="L53" s="72"/>
      <c r="M53" s="107"/>
      <c r="N53" s="74"/>
      <c r="O53" s="75"/>
      <c r="P53" s="76"/>
      <c r="Q53" s="398">
        <v>120</v>
      </c>
      <c r="R53" s="401">
        <f t="shared" si="3"/>
        <v>100</v>
      </c>
      <c r="S53" s="94">
        <f t="shared" si="4"/>
        <v>120</v>
      </c>
      <c r="T53" s="153">
        <v>120</v>
      </c>
      <c r="U53" s="141"/>
      <c r="V53" s="78">
        <v>30</v>
      </c>
      <c r="W53" s="36"/>
    </row>
    <row r="54" spans="1:23" s="21" customFormat="1" ht="24.75" customHeight="1">
      <c r="A54" s="131" t="s">
        <v>171</v>
      </c>
      <c r="B54" s="77"/>
      <c r="C54" s="67"/>
      <c r="D54" s="105"/>
      <c r="E54" s="66"/>
      <c r="F54" s="69"/>
      <c r="G54" s="70"/>
      <c r="H54" s="69"/>
      <c r="I54" s="106"/>
      <c r="J54" s="173"/>
      <c r="K54" s="170"/>
      <c r="L54" s="72"/>
      <c r="M54" s="107"/>
      <c r="N54" s="74"/>
      <c r="O54" s="75"/>
      <c r="P54" s="76"/>
      <c r="Q54" s="398">
        <v>450</v>
      </c>
      <c r="R54" s="401">
        <f t="shared" si="3"/>
        <v>33.33333333333333</v>
      </c>
      <c r="S54" s="94">
        <f t="shared" si="4"/>
        <v>150</v>
      </c>
      <c r="T54" s="153">
        <v>150</v>
      </c>
      <c r="U54" s="141"/>
      <c r="V54" s="78"/>
      <c r="W54" s="36"/>
    </row>
    <row r="55" spans="1:23" s="21" customFormat="1" ht="24.75" customHeight="1">
      <c r="A55" s="132" t="s">
        <v>71</v>
      </c>
      <c r="B55" s="77"/>
      <c r="C55" s="67"/>
      <c r="D55" s="105"/>
      <c r="E55" s="66"/>
      <c r="F55" s="69"/>
      <c r="G55" s="70"/>
      <c r="H55" s="69"/>
      <c r="I55" s="106"/>
      <c r="J55" s="173"/>
      <c r="K55" s="170"/>
      <c r="L55" s="72"/>
      <c r="M55" s="107"/>
      <c r="N55" s="74"/>
      <c r="O55" s="75"/>
      <c r="P55" s="76"/>
      <c r="Q55" s="398">
        <v>400</v>
      </c>
      <c r="R55" s="97">
        <f t="shared" si="3"/>
        <v>100</v>
      </c>
      <c r="S55" s="94">
        <f t="shared" si="4"/>
        <v>400</v>
      </c>
      <c r="T55" s="153">
        <v>400</v>
      </c>
      <c r="U55" s="141">
        <v>0</v>
      </c>
      <c r="V55" s="407">
        <v>90</v>
      </c>
      <c r="W55" s="36"/>
    </row>
    <row r="56" spans="1:23" s="21" customFormat="1" ht="24.75" customHeight="1">
      <c r="A56" s="132" t="s">
        <v>90</v>
      </c>
      <c r="B56" s="77"/>
      <c r="C56" s="67"/>
      <c r="D56" s="105"/>
      <c r="E56" s="66"/>
      <c r="F56" s="69"/>
      <c r="G56" s="70"/>
      <c r="H56" s="69"/>
      <c r="I56" s="106"/>
      <c r="J56" s="173"/>
      <c r="K56" s="170"/>
      <c r="L56" s="72"/>
      <c r="M56" s="107"/>
      <c r="N56" s="74"/>
      <c r="O56" s="75"/>
      <c r="P56" s="76" t="s">
        <v>13</v>
      </c>
      <c r="Q56" s="398">
        <v>600</v>
      </c>
      <c r="R56" s="401">
        <f t="shared" si="3"/>
        <v>100</v>
      </c>
      <c r="S56" s="94">
        <f t="shared" si="4"/>
        <v>600</v>
      </c>
      <c r="T56" s="153">
        <v>600</v>
      </c>
      <c r="U56" s="141"/>
      <c r="V56" s="407">
        <v>700</v>
      </c>
      <c r="W56" s="36"/>
    </row>
    <row r="57" spans="1:23" s="21" customFormat="1" ht="24.75" customHeight="1">
      <c r="A57" s="132" t="s">
        <v>37</v>
      </c>
      <c r="B57" s="77"/>
      <c r="C57" s="67"/>
      <c r="D57" s="105"/>
      <c r="E57" s="66"/>
      <c r="F57" s="69"/>
      <c r="G57" s="70"/>
      <c r="H57" s="69"/>
      <c r="I57" s="106"/>
      <c r="J57" s="173"/>
      <c r="K57" s="170"/>
      <c r="L57" s="72"/>
      <c r="M57" s="107"/>
      <c r="N57" s="74"/>
      <c r="O57" s="75"/>
      <c r="P57" s="76"/>
      <c r="Q57" s="398">
        <v>145</v>
      </c>
      <c r="R57" s="401">
        <f t="shared" si="3"/>
        <v>100</v>
      </c>
      <c r="S57" s="94">
        <f t="shared" si="4"/>
        <v>145</v>
      </c>
      <c r="T57" s="153"/>
      <c r="U57" s="141">
        <v>145</v>
      </c>
      <c r="V57" s="78"/>
      <c r="W57" s="36"/>
    </row>
    <row r="58" spans="1:23" s="21" customFormat="1" ht="24.75" customHeight="1" hidden="1">
      <c r="A58" s="132" t="s">
        <v>73</v>
      </c>
      <c r="B58" s="77"/>
      <c r="C58" s="67"/>
      <c r="D58" s="105"/>
      <c r="E58" s="66"/>
      <c r="F58" s="69"/>
      <c r="G58" s="70"/>
      <c r="H58" s="69"/>
      <c r="I58" s="106"/>
      <c r="J58" s="173"/>
      <c r="K58" s="170"/>
      <c r="L58" s="72"/>
      <c r="M58" s="107"/>
      <c r="N58" s="74"/>
      <c r="O58" s="75"/>
      <c r="P58" s="76"/>
      <c r="Q58" s="74"/>
      <c r="R58" s="401" t="e">
        <f t="shared" si="3"/>
        <v>#DIV/0!</v>
      </c>
      <c r="S58" s="94">
        <f t="shared" si="4"/>
        <v>0</v>
      </c>
      <c r="T58" s="153"/>
      <c r="U58" s="141"/>
      <c r="V58" s="78"/>
      <c r="W58" s="36"/>
    </row>
    <row r="59" spans="1:23" s="21" customFormat="1" ht="24.75" customHeight="1">
      <c r="A59" s="132" t="s">
        <v>75</v>
      </c>
      <c r="B59" s="77"/>
      <c r="C59" s="67"/>
      <c r="D59" s="105"/>
      <c r="E59" s="66"/>
      <c r="F59" s="69"/>
      <c r="G59" s="70"/>
      <c r="H59" s="69"/>
      <c r="I59" s="106"/>
      <c r="J59" s="173"/>
      <c r="K59" s="170"/>
      <c r="L59" s="72"/>
      <c r="M59" s="107"/>
      <c r="N59" s="74"/>
      <c r="O59" s="75"/>
      <c r="P59" s="76"/>
      <c r="Q59" s="398">
        <v>220</v>
      </c>
      <c r="R59" s="401">
        <f t="shared" si="3"/>
        <v>0</v>
      </c>
      <c r="S59" s="94">
        <f t="shared" si="4"/>
        <v>0</v>
      </c>
      <c r="T59" s="153"/>
      <c r="U59" s="141"/>
      <c r="V59" s="78"/>
      <c r="W59" s="36"/>
    </row>
    <row r="60" spans="1:23" s="21" customFormat="1" ht="24.75" customHeight="1">
      <c r="A60" s="132" t="s">
        <v>74</v>
      </c>
      <c r="B60" s="77"/>
      <c r="C60" s="67"/>
      <c r="D60" s="105"/>
      <c r="E60" s="66"/>
      <c r="F60" s="69"/>
      <c r="G60" s="70"/>
      <c r="H60" s="69"/>
      <c r="I60" s="106"/>
      <c r="J60" s="173"/>
      <c r="K60" s="170"/>
      <c r="L60" s="72"/>
      <c r="M60" s="107"/>
      <c r="N60" s="74"/>
      <c r="O60" s="75"/>
      <c r="P60" s="76"/>
      <c r="Q60" s="398"/>
      <c r="R60" s="401" t="e">
        <f t="shared" si="3"/>
        <v>#DIV/0!</v>
      </c>
      <c r="S60" s="94">
        <f t="shared" si="4"/>
        <v>0</v>
      </c>
      <c r="T60" s="153"/>
      <c r="U60" s="141"/>
      <c r="V60" s="78"/>
      <c r="W60" s="36"/>
    </row>
    <row r="61" spans="1:23" s="21" customFormat="1" ht="24.75" customHeight="1">
      <c r="A61" s="132" t="s">
        <v>117</v>
      </c>
      <c r="B61" s="77"/>
      <c r="C61" s="67"/>
      <c r="D61" s="105"/>
      <c r="E61" s="66"/>
      <c r="F61" s="69"/>
      <c r="G61" s="70"/>
      <c r="H61" s="69"/>
      <c r="I61" s="106"/>
      <c r="J61" s="173"/>
      <c r="K61" s="170"/>
      <c r="L61" s="72"/>
      <c r="M61" s="107"/>
      <c r="N61" s="74"/>
      <c r="O61" s="75"/>
      <c r="P61" s="76"/>
      <c r="Q61" s="398"/>
      <c r="R61" s="401" t="e">
        <f t="shared" si="3"/>
        <v>#DIV/0!</v>
      </c>
      <c r="S61" s="94">
        <f t="shared" si="4"/>
        <v>0</v>
      </c>
      <c r="T61" s="153"/>
      <c r="U61" s="141"/>
      <c r="V61" s="78"/>
      <c r="W61" s="36"/>
    </row>
    <row r="62" spans="1:23" s="21" customFormat="1" ht="24.75" customHeight="1">
      <c r="A62" s="132" t="s">
        <v>112</v>
      </c>
      <c r="B62" s="77"/>
      <c r="C62" s="67"/>
      <c r="D62" s="105"/>
      <c r="E62" s="66"/>
      <c r="F62" s="69"/>
      <c r="G62" s="70"/>
      <c r="H62" s="69"/>
      <c r="I62" s="106"/>
      <c r="J62" s="173"/>
      <c r="K62" s="170"/>
      <c r="L62" s="72"/>
      <c r="M62" s="107"/>
      <c r="N62" s="74"/>
      <c r="O62" s="75"/>
      <c r="P62" s="76"/>
      <c r="Q62" s="398">
        <v>30</v>
      </c>
      <c r="R62" s="401">
        <f t="shared" si="3"/>
        <v>100</v>
      </c>
      <c r="S62" s="94">
        <f t="shared" si="4"/>
        <v>30</v>
      </c>
      <c r="T62" s="153">
        <v>30</v>
      </c>
      <c r="U62" s="141"/>
      <c r="V62" s="78"/>
      <c r="W62" s="36"/>
    </row>
    <row r="63" spans="1:23" s="21" customFormat="1" ht="24.75" customHeight="1">
      <c r="A63" s="132" t="s">
        <v>131</v>
      </c>
      <c r="B63" s="82"/>
      <c r="C63" s="108"/>
      <c r="D63" s="109"/>
      <c r="E63" s="110"/>
      <c r="F63" s="111"/>
      <c r="G63" s="112"/>
      <c r="H63" s="111"/>
      <c r="I63" s="389"/>
      <c r="J63" s="174"/>
      <c r="K63" s="171"/>
      <c r="L63" s="114"/>
      <c r="M63" s="390"/>
      <c r="N63" s="116"/>
      <c r="O63" s="160"/>
      <c r="P63" s="117"/>
      <c r="Q63" s="395">
        <v>500</v>
      </c>
      <c r="R63" s="401">
        <f t="shared" si="3"/>
        <v>100</v>
      </c>
      <c r="S63" s="94">
        <f t="shared" si="4"/>
        <v>500</v>
      </c>
      <c r="T63" s="156">
        <v>500</v>
      </c>
      <c r="U63" s="157"/>
      <c r="V63" s="118"/>
      <c r="W63" s="37"/>
    </row>
    <row r="64" spans="1:23" s="21" customFormat="1" ht="24.75" customHeight="1">
      <c r="A64" s="132" t="s">
        <v>170</v>
      </c>
      <c r="B64" s="82"/>
      <c r="C64" s="108"/>
      <c r="D64" s="109"/>
      <c r="E64" s="110"/>
      <c r="F64" s="111"/>
      <c r="G64" s="112"/>
      <c r="H64" s="111"/>
      <c r="I64" s="389"/>
      <c r="J64" s="174"/>
      <c r="K64" s="171"/>
      <c r="L64" s="114"/>
      <c r="M64" s="390"/>
      <c r="N64" s="116"/>
      <c r="O64" s="160"/>
      <c r="P64" s="117"/>
      <c r="Q64" s="395"/>
      <c r="R64" s="401" t="e">
        <f t="shared" si="3"/>
        <v>#DIV/0!</v>
      </c>
      <c r="S64" s="94">
        <f t="shared" si="4"/>
        <v>0</v>
      </c>
      <c r="T64" s="156"/>
      <c r="U64" s="157"/>
      <c r="V64" s="118"/>
      <c r="W64" s="37"/>
    </row>
    <row r="65" spans="1:23" s="21" customFormat="1" ht="24.75" customHeight="1">
      <c r="A65" s="132" t="s">
        <v>138</v>
      </c>
      <c r="B65" s="82"/>
      <c r="C65" s="108"/>
      <c r="D65" s="109"/>
      <c r="E65" s="110"/>
      <c r="F65" s="111"/>
      <c r="G65" s="112"/>
      <c r="H65" s="111"/>
      <c r="I65" s="389"/>
      <c r="J65" s="174"/>
      <c r="K65" s="171"/>
      <c r="L65" s="114"/>
      <c r="M65" s="390"/>
      <c r="N65" s="116"/>
      <c r="O65" s="160"/>
      <c r="P65" s="117"/>
      <c r="Q65" s="395">
        <v>50</v>
      </c>
      <c r="R65" s="401">
        <f t="shared" si="3"/>
        <v>100</v>
      </c>
      <c r="S65" s="94">
        <f t="shared" si="4"/>
        <v>50</v>
      </c>
      <c r="T65" s="156">
        <v>50</v>
      </c>
      <c r="U65" s="157"/>
      <c r="V65" s="118"/>
      <c r="W65" s="37"/>
    </row>
    <row r="66" spans="1:23" s="21" customFormat="1" ht="24.75" customHeight="1">
      <c r="A66" s="132" t="s">
        <v>132</v>
      </c>
      <c r="B66" s="82"/>
      <c r="C66" s="108"/>
      <c r="D66" s="109"/>
      <c r="E66" s="110"/>
      <c r="F66" s="111"/>
      <c r="G66" s="112"/>
      <c r="H66" s="111"/>
      <c r="I66" s="389"/>
      <c r="J66" s="174"/>
      <c r="K66" s="171"/>
      <c r="L66" s="114"/>
      <c r="M66" s="390"/>
      <c r="N66" s="116"/>
      <c r="O66" s="160"/>
      <c r="P66" s="117"/>
      <c r="Q66" s="395">
        <v>50</v>
      </c>
      <c r="R66" s="401">
        <f t="shared" si="3"/>
        <v>100</v>
      </c>
      <c r="S66" s="94">
        <f t="shared" si="4"/>
        <v>50</v>
      </c>
      <c r="T66" s="156">
        <v>50</v>
      </c>
      <c r="U66" s="157"/>
      <c r="V66" s="118"/>
      <c r="W66" s="37"/>
    </row>
    <row r="67" spans="1:23" s="21" customFormat="1" ht="24.75" customHeight="1">
      <c r="A67" s="132" t="s">
        <v>135</v>
      </c>
      <c r="B67" s="82"/>
      <c r="C67" s="108"/>
      <c r="D67" s="109"/>
      <c r="E67" s="110"/>
      <c r="F67" s="111"/>
      <c r="G67" s="112"/>
      <c r="H67" s="111"/>
      <c r="I67" s="389"/>
      <c r="J67" s="174"/>
      <c r="K67" s="171"/>
      <c r="L67" s="114"/>
      <c r="M67" s="390"/>
      <c r="N67" s="116"/>
      <c r="O67" s="160"/>
      <c r="P67" s="117"/>
      <c r="Q67" s="395">
        <v>340</v>
      </c>
      <c r="R67" s="401">
        <f t="shared" si="3"/>
        <v>100</v>
      </c>
      <c r="S67" s="94">
        <f t="shared" si="4"/>
        <v>340</v>
      </c>
      <c r="T67" s="156">
        <v>340</v>
      </c>
      <c r="U67" s="157"/>
      <c r="V67" s="118"/>
      <c r="W67" s="37"/>
    </row>
    <row r="68" spans="1:23" s="21" customFormat="1" ht="24.75" customHeight="1" thickBot="1">
      <c r="A68" s="132" t="s">
        <v>59</v>
      </c>
      <c r="B68" s="82"/>
      <c r="C68" s="108"/>
      <c r="D68" s="109"/>
      <c r="E68" s="110"/>
      <c r="F68" s="111"/>
      <c r="G68" s="112"/>
      <c r="H68" s="111"/>
      <c r="I68" s="113"/>
      <c r="J68" s="174"/>
      <c r="K68" s="171"/>
      <c r="L68" s="114"/>
      <c r="M68" s="115"/>
      <c r="N68" s="116"/>
      <c r="O68" s="81"/>
      <c r="P68" s="117"/>
      <c r="Q68" s="395">
        <v>400</v>
      </c>
      <c r="R68" s="402">
        <f t="shared" si="3"/>
        <v>100</v>
      </c>
      <c r="S68" s="77">
        <f>T68+U68</f>
        <v>400</v>
      </c>
      <c r="T68" s="156">
        <v>400</v>
      </c>
      <c r="U68" s="157"/>
      <c r="V68" s="118">
        <v>350</v>
      </c>
      <c r="W68" s="37"/>
    </row>
    <row r="69" spans="1:23" s="21" customFormat="1" ht="24.75" customHeight="1" thickBot="1">
      <c r="A69" s="132" t="s">
        <v>183</v>
      </c>
      <c r="B69" s="66"/>
      <c r="C69" s="78"/>
      <c r="D69" s="68"/>
      <c r="E69" s="66"/>
      <c r="F69" s="69"/>
      <c r="G69" s="70"/>
      <c r="H69" s="69"/>
      <c r="I69" s="158"/>
      <c r="J69" s="165"/>
      <c r="K69" s="168"/>
      <c r="L69" s="72"/>
      <c r="M69" s="159"/>
      <c r="N69" s="74"/>
      <c r="O69" s="160"/>
      <c r="P69" s="76"/>
      <c r="Q69" s="158">
        <v>250</v>
      </c>
      <c r="R69" s="176">
        <f t="shared" si="3"/>
        <v>100</v>
      </c>
      <c r="S69" s="65">
        <f>T69+U69</f>
        <v>250</v>
      </c>
      <c r="T69" s="153">
        <v>250</v>
      </c>
      <c r="U69" s="141"/>
      <c r="V69" s="66">
        <v>260</v>
      </c>
      <c r="W69" s="36"/>
    </row>
    <row r="70" spans="1:23" s="21" customFormat="1" ht="24.75" customHeight="1" thickBot="1">
      <c r="A70" s="134" t="s">
        <v>22</v>
      </c>
      <c r="B70" s="119">
        <f>SUM(B30:B68)</f>
        <v>150</v>
      </c>
      <c r="C70" s="120">
        <f>SUM(C30:C68)</f>
        <v>0</v>
      </c>
      <c r="D70" s="121"/>
      <c r="E70" s="119">
        <f>SUM(E30:E68)</f>
        <v>150</v>
      </c>
      <c r="F70" s="122">
        <f>SUM(F30:F68)</f>
        <v>135</v>
      </c>
      <c r="G70" s="119"/>
      <c r="H70" s="123"/>
      <c r="I70" s="124"/>
      <c r="J70" s="119"/>
      <c r="K70" s="162"/>
      <c r="L70" s="125"/>
      <c r="M70" s="126"/>
      <c r="N70" s="127"/>
      <c r="O70" s="128"/>
      <c r="P70" s="129"/>
      <c r="Q70" s="399">
        <f>SUM(Q30:Q68)</f>
        <v>9385</v>
      </c>
      <c r="R70" s="396">
        <f t="shared" si="3"/>
        <v>89.45125199786894</v>
      </c>
      <c r="S70" s="404">
        <f>SUM(S30:S68)</f>
        <v>8395</v>
      </c>
      <c r="T70" s="130">
        <f>SUM(T30:T68)</f>
        <v>6585</v>
      </c>
      <c r="U70" s="124">
        <f>SUM(U30:U68)</f>
        <v>1810</v>
      </c>
      <c r="V70" s="130">
        <f>SUM(V30:V68)</f>
        <v>5850</v>
      </c>
      <c r="W70" s="54">
        <f>SUM(W30:W68)</f>
        <v>0</v>
      </c>
    </row>
    <row r="71" spans="1:23" s="16" customFormat="1" ht="36.75" customHeight="1" thickBot="1">
      <c r="A71" s="411" t="s">
        <v>15</v>
      </c>
      <c r="B71" s="412">
        <f aca="true" t="shared" si="5" ref="B71:G71">B29+B70</f>
        <v>3649</v>
      </c>
      <c r="C71" s="412">
        <f t="shared" si="5"/>
        <v>200</v>
      </c>
      <c r="D71" s="413">
        <f t="shared" si="5"/>
        <v>0</v>
      </c>
      <c r="E71" s="412">
        <f t="shared" si="5"/>
        <v>3617</v>
      </c>
      <c r="F71" s="414">
        <f t="shared" si="5"/>
        <v>5055</v>
      </c>
      <c r="G71" s="412">
        <f t="shared" si="5"/>
        <v>3800</v>
      </c>
      <c r="H71" s="415">
        <f>SUM(H29:H70)</f>
        <v>7774</v>
      </c>
      <c r="I71" s="416">
        <f>I29+I70</f>
        <v>15646</v>
      </c>
      <c r="J71" s="412"/>
      <c r="K71" s="417">
        <f>K29+K70</f>
        <v>5000</v>
      </c>
      <c r="L71" s="418"/>
      <c r="M71" s="419">
        <f>M29+M70</f>
        <v>2625</v>
      </c>
      <c r="N71" s="415"/>
      <c r="O71" s="416">
        <f>O29+O70</f>
        <v>4583</v>
      </c>
      <c r="P71" s="417"/>
      <c r="Q71" s="414">
        <f>Q29+Q70</f>
        <v>30901</v>
      </c>
      <c r="R71" s="420">
        <f t="shared" si="3"/>
        <v>92.00996731497362</v>
      </c>
      <c r="S71" s="412">
        <f>S29+S70</f>
        <v>28432</v>
      </c>
      <c r="T71" s="421">
        <f>T29+T70</f>
        <v>15182</v>
      </c>
      <c r="U71" s="421">
        <f>U29+U70</f>
        <v>13250</v>
      </c>
      <c r="V71" s="421">
        <f>V29+V70</f>
        <v>34788</v>
      </c>
      <c r="W71" s="422">
        <f>W29+W70</f>
        <v>800</v>
      </c>
    </row>
    <row r="72" spans="1:23" s="16" customFormat="1" ht="36.75" customHeight="1" hidden="1" thickBot="1">
      <c r="A72" s="30" t="s">
        <v>13</v>
      </c>
      <c r="B72" s="27"/>
      <c r="C72" s="32"/>
      <c r="D72" s="29"/>
      <c r="E72" s="27"/>
      <c r="F72" s="24"/>
      <c r="G72" s="25"/>
      <c r="H72" s="24"/>
      <c r="I72" s="25"/>
      <c r="J72" s="26"/>
      <c r="K72" s="26"/>
      <c r="L72" s="33"/>
      <c r="M72" s="34"/>
      <c r="N72" s="24"/>
      <c r="O72" s="25"/>
      <c r="P72" s="26"/>
      <c r="Q72" s="52"/>
      <c r="R72" s="52"/>
      <c r="S72" s="27"/>
      <c r="T72" s="24"/>
      <c r="U72" s="25"/>
      <c r="V72" s="40"/>
      <c r="W72" s="39"/>
    </row>
    <row r="73" spans="1:23" ht="28.5" thickBot="1">
      <c r="A73" s="425" t="s">
        <v>173</v>
      </c>
      <c r="B73" s="423">
        <v>3217</v>
      </c>
      <c r="C73" s="607">
        <v>230</v>
      </c>
      <c r="D73" s="426"/>
      <c r="E73" s="608">
        <v>2767</v>
      </c>
      <c r="F73" s="423">
        <v>2994</v>
      </c>
      <c r="G73" s="424">
        <v>7140</v>
      </c>
      <c r="H73" s="608">
        <v>2082</v>
      </c>
      <c r="I73" s="424">
        <v>10412</v>
      </c>
      <c r="J73" s="608"/>
      <c r="K73" s="424">
        <v>6000</v>
      </c>
      <c r="L73" s="608"/>
      <c r="M73" s="424">
        <v>2908</v>
      </c>
      <c r="N73" s="608"/>
      <c r="O73" s="424">
        <v>4631</v>
      </c>
      <c r="P73" s="608"/>
      <c r="Q73" s="423">
        <v>27904</v>
      </c>
      <c r="R73" s="608">
        <v>100.1</v>
      </c>
      <c r="S73" s="423">
        <v>27944</v>
      </c>
      <c r="T73" s="608">
        <v>13945</v>
      </c>
      <c r="U73" s="423">
        <v>13999</v>
      </c>
      <c r="V73" s="608">
        <v>27855</v>
      </c>
      <c r="W73" s="423">
        <v>887</v>
      </c>
    </row>
    <row r="79" ht="12.75">
      <c r="S79" t="s">
        <v>13</v>
      </c>
    </row>
    <row r="81" ht="12.75">
      <c r="O81" t="s">
        <v>119</v>
      </c>
    </row>
    <row r="91" ht="12.75">
      <c r="A91" t="s">
        <v>13</v>
      </c>
    </row>
  </sheetData>
  <sheetProtection/>
  <mergeCells count="24">
    <mergeCell ref="U3:U6"/>
    <mergeCell ref="O3:O6"/>
    <mergeCell ref="F3:F6"/>
    <mergeCell ref="N3:N6"/>
    <mergeCell ref="I3:I6"/>
    <mergeCell ref="Q3:Q6"/>
    <mergeCell ref="E3:E6"/>
    <mergeCell ref="H3:H6"/>
    <mergeCell ref="L3:L6"/>
    <mergeCell ref="M3:M6"/>
    <mergeCell ref="G3:G6"/>
    <mergeCell ref="T3:T6"/>
    <mergeCell ref="J3:J6"/>
    <mergeCell ref="K3:K6"/>
    <mergeCell ref="A1:W1"/>
    <mergeCell ref="P3:P6"/>
    <mergeCell ref="S3:S6"/>
    <mergeCell ref="V3:V6"/>
    <mergeCell ref="W3:W6"/>
    <mergeCell ref="A3:A6"/>
    <mergeCell ref="B3:B6"/>
    <mergeCell ref="D3:D6"/>
    <mergeCell ref="C3:C6"/>
    <mergeCell ref="R3:R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7"/>
  <sheetViews>
    <sheetView zoomScale="50" zoomScaleNormal="50" zoomScaleSheetLayoutView="50" zoomScalePageLayoutView="0" workbookViewId="0" topLeftCell="A1">
      <pane xSplit="1" ySplit="6" topLeftCell="R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66" sqref="V66"/>
    </sheetView>
  </sheetViews>
  <sheetFormatPr defaultColWidth="9.00390625" defaultRowHeight="12.75"/>
  <cols>
    <col min="1" max="1" width="56.125" style="0" customWidth="1"/>
    <col min="2" max="2" width="19.875" style="0" customWidth="1"/>
    <col min="3" max="3" width="21.375" style="0" customWidth="1"/>
    <col min="4" max="4" width="18.75390625" style="0" customWidth="1"/>
    <col min="5" max="6" width="17.875" style="0" customWidth="1"/>
    <col min="7" max="8" width="17.875" style="0" hidden="1" customWidth="1"/>
    <col min="9" max="9" width="22.625" style="0" customWidth="1"/>
    <col min="10" max="10" width="21.375" style="0" customWidth="1"/>
    <col min="11" max="12" width="21.75390625" style="0" customWidth="1"/>
    <col min="13" max="14" width="20.875" style="0" customWidth="1"/>
    <col min="15" max="16" width="19.125" style="0" customWidth="1"/>
    <col min="17" max="17" width="16.00390625" style="0" customWidth="1"/>
    <col min="18" max="18" width="11.625" style="0" customWidth="1"/>
    <col min="19" max="19" width="11.00390625" style="0" customWidth="1"/>
    <col min="20" max="21" width="11.25390625" style="0" customWidth="1"/>
    <col min="22" max="22" width="16.875" style="0" customWidth="1"/>
    <col min="23" max="26" width="15.25390625" style="0" customWidth="1"/>
    <col min="27" max="27" width="8.75390625" style="0" customWidth="1"/>
  </cols>
  <sheetData>
    <row r="1" spans="1:22" ht="29.25" customHeight="1">
      <c r="A1" t="s">
        <v>13</v>
      </c>
      <c r="C1" t="s">
        <v>13</v>
      </c>
      <c r="D1" t="s">
        <v>13</v>
      </c>
      <c r="E1" t="s">
        <v>62</v>
      </c>
      <c r="F1" s="624" t="s">
        <v>92</v>
      </c>
      <c r="G1" s="624"/>
      <c r="H1" s="624"/>
      <c r="I1" s="624"/>
      <c r="J1" s="624"/>
      <c r="K1" s="624"/>
      <c r="L1" s="624"/>
      <c r="M1" t="s">
        <v>13</v>
      </c>
      <c r="N1" t="s">
        <v>62</v>
      </c>
      <c r="Q1" t="s">
        <v>13</v>
      </c>
      <c r="R1" t="s">
        <v>13</v>
      </c>
      <c r="U1" t="s">
        <v>13</v>
      </c>
      <c r="V1" t="s">
        <v>62</v>
      </c>
    </row>
    <row r="2" spans="1:32" ht="30.75" customHeight="1" thickBot="1">
      <c r="A2" s="625" t="s">
        <v>161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6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3"/>
      <c r="AB2" s="3"/>
      <c r="AC2" s="3"/>
      <c r="AD2" s="3"/>
      <c r="AE2" s="3"/>
      <c r="AF2" s="3"/>
    </row>
    <row r="3" spans="1:35" ht="28.5" customHeight="1" thickBot="1">
      <c r="A3" s="630" t="s">
        <v>16</v>
      </c>
      <c r="B3" s="648" t="s">
        <v>58</v>
      </c>
      <c r="C3" s="621" t="s">
        <v>38</v>
      </c>
      <c r="D3" s="621" t="s">
        <v>121</v>
      </c>
      <c r="E3" s="621" t="s">
        <v>48</v>
      </c>
      <c r="F3" s="621" t="s">
        <v>43</v>
      </c>
      <c r="G3" s="621" t="s">
        <v>49</v>
      </c>
      <c r="H3" s="621" t="s">
        <v>50</v>
      </c>
      <c r="I3" s="621" t="s">
        <v>51</v>
      </c>
      <c r="J3" s="621" t="s">
        <v>52</v>
      </c>
      <c r="K3" s="621" t="s">
        <v>123</v>
      </c>
      <c r="L3" s="621" t="s">
        <v>124</v>
      </c>
      <c r="M3" s="621" t="s">
        <v>53</v>
      </c>
      <c r="N3" s="630" t="s">
        <v>44</v>
      </c>
      <c r="O3" s="621" t="s">
        <v>130</v>
      </c>
      <c r="P3" s="621" t="s">
        <v>122</v>
      </c>
      <c r="Q3" s="642" t="s">
        <v>17</v>
      </c>
      <c r="R3" s="643"/>
      <c r="S3" s="644"/>
      <c r="T3" s="645" t="s">
        <v>129</v>
      </c>
      <c r="U3" s="641" t="s">
        <v>125</v>
      </c>
      <c r="V3" s="627" t="s">
        <v>43</v>
      </c>
      <c r="W3" s="638" t="s">
        <v>39</v>
      </c>
      <c r="X3" s="621" t="s">
        <v>126</v>
      </c>
      <c r="Y3" s="621" t="s">
        <v>127</v>
      </c>
      <c r="Z3" s="621" t="s">
        <v>128</v>
      </c>
      <c r="AA3" s="3"/>
      <c r="AB3" s="3"/>
      <c r="AC3" s="3"/>
      <c r="AD3" s="3"/>
      <c r="AE3" s="3"/>
      <c r="AF3" s="3"/>
      <c r="AG3" s="3"/>
      <c r="AH3" s="3"/>
      <c r="AI3" s="3"/>
    </row>
    <row r="4" spans="1:35" ht="21.75" customHeight="1">
      <c r="A4" s="631"/>
      <c r="B4" s="649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31"/>
      <c r="O4" s="622"/>
      <c r="P4" s="622"/>
      <c r="Q4" s="636" t="s">
        <v>18</v>
      </c>
      <c r="R4" s="636" t="s">
        <v>19</v>
      </c>
      <c r="S4" s="636" t="s">
        <v>20</v>
      </c>
      <c r="T4" s="646"/>
      <c r="U4" s="636"/>
      <c r="V4" s="628"/>
      <c r="W4" s="639"/>
      <c r="X4" s="622"/>
      <c r="Y4" s="622"/>
      <c r="Z4" s="622"/>
      <c r="AA4" s="3"/>
      <c r="AB4" s="3"/>
      <c r="AC4" s="3"/>
      <c r="AD4" s="3"/>
      <c r="AE4" s="3"/>
      <c r="AF4" s="3"/>
      <c r="AG4" s="3"/>
      <c r="AH4" s="3"/>
      <c r="AI4" s="3"/>
    </row>
    <row r="5" spans="1:35" s="2" customFormat="1" ht="18" customHeight="1">
      <c r="A5" s="631"/>
      <c r="B5" s="649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31"/>
      <c r="O5" s="622"/>
      <c r="P5" s="622"/>
      <c r="Q5" s="636"/>
      <c r="R5" s="636"/>
      <c r="S5" s="636"/>
      <c r="T5" s="646"/>
      <c r="U5" s="636"/>
      <c r="V5" s="628"/>
      <c r="W5" s="639"/>
      <c r="X5" s="622"/>
      <c r="Y5" s="622"/>
      <c r="Z5" s="622"/>
      <c r="AA5" s="4"/>
      <c r="AB5" s="4"/>
      <c r="AC5" s="4"/>
      <c r="AD5" s="4"/>
      <c r="AE5" s="4"/>
      <c r="AF5" s="4"/>
      <c r="AG5" s="4"/>
      <c r="AH5" s="4"/>
      <c r="AI5" s="4"/>
    </row>
    <row r="6" spans="1:35" s="2" customFormat="1" ht="111.75" customHeight="1" thickBot="1">
      <c r="A6" s="632"/>
      <c r="B6" s="650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32"/>
      <c r="O6" s="623"/>
      <c r="P6" s="623"/>
      <c r="Q6" s="637"/>
      <c r="R6" s="637"/>
      <c r="S6" s="637"/>
      <c r="T6" s="647"/>
      <c r="U6" s="637"/>
      <c r="V6" s="629"/>
      <c r="W6" s="640"/>
      <c r="X6" s="623"/>
      <c r="Y6" s="623"/>
      <c r="Z6" s="623"/>
      <c r="AA6" s="4"/>
      <c r="AB6" s="4"/>
      <c r="AC6" s="4"/>
      <c r="AD6" s="4"/>
      <c r="AE6" s="4"/>
      <c r="AF6" s="4"/>
      <c r="AG6" s="4"/>
      <c r="AH6" s="4"/>
      <c r="AI6" s="4"/>
    </row>
    <row r="7" spans="1:38" s="2" customFormat="1" ht="36.75" customHeight="1" thickBot="1">
      <c r="A7" s="177" t="s">
        <v>14</v>
      </c>
      <c r="B7" s="203"/>
      <c r="C7" s="178">
        <v>2</v>
      </c>
      <c r="D7" s="178">
        <v>3</v>
      </c>
      <c r="E7" s="178">
        <v>5</v>
      </c>
      <c r="F7" s="178"/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/>
      <c r="O7" s="179">
        <v>1</v>
      </c>
      <c r="P7" s="179">
        <v>4</v>
      </c>
      <c r="Q7" s="180">
        <v>13</v>
      </c>
      <c r="R7" s="178">
        <v>14</v>
      </c>
      <c r="S7" s="178">
        <v>17</v>
      </c>
      <c r="T7" s="180">
        <v>15</v>
      </c>
      <c r="U7" s="180"/>
      <c r="V7" s="180"/>
      <c r="W7" s="181">
        <v>27</v>
      </c>
      <c r="X7" s="178">
        <v>34</v>
      </c>
      <c r="Y7" s="178">
        <v>35</v>
      </c>
      <c r="Z7" s="178">
        <v>36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s="2" customFormat="1" ht="27" customHeight="1">
      <c r="A8" s="42" t="s">
        <v>56</v>
      </c>
      <c r="B8" s="197">
        <v>1700</v>
      </c>
      <c r="C8" s="198"/>
      <c r="D8" s="199"/>
      <c r="E8" s="185">
        <v>1700</v>
      </c>
      <c r="F8" s="200">
        <f aca="true" t="shared" si="0" ref="F8:F38">E8/B8*100</f>
        <v>100</v>
      </c>
      <c r="G8" s="201"/>
      <c r="H8" s="201"/>
      <c r="I8" s="202">
        <v>805</v>
      </c>
      <c r="J8" s="202">
        <v>17</v>
      </c>
      <c r="K8" s="185">
        <v>48.4</v>
      </c>
      <c r="L8" s="202"/>
      <c r="M8" s="185">
        <v>189</v>
      </c>
      <c r="N8" s="201" t="s">
        <v>13</v>
      </c>
      <c r="O8" s="230">
        <f>Q8+R8+S8+T8+U8</f>
        <v>805</v>
      </c>
      <c r="P8" s="186"/>
      <c r="Q8" s="185">
        <v>805</v>
      </c>
      <c r="R8" s="185"/>
      <c r="S8" s="185"/>
      <c r="T8" s="186"/>
      <c r="U8" s="186"/>
      <c r="V8" s="187">
        <f>O8/B8*100</f>
        <v>47.35294117647059</v>
      </c>
      <c r="W8" s="137"/>
      <c r="X8" s="137"/>
      <c r="Y8" s="137"/>
      <c r="Z8" s="137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2" s="1" customFormat="1" ht="27.75">
      <c r="A9" s="43" t="s">
        <v>8</v>
      </c>
      <c r="B9" s="138">
        <v>900</v>
      </c>
      <c r="C9" s="139"/>
      <c r="D9" s="68"/>
      <c r="E9" s="140">
        <v>900</v>
      </c>
      <c r="F9" s="200">
        <f t="shared" si="0"/>
        <v>100</v>
      </c>
      <c r="G9" s="184"/>
      <c r="H9" s="140"/>
      <c r="I9" s="184"/>
      <c r="J9" s="140"/>
      <c r="K9" s="184"/>
      <c r="L9" s="140"/>
      <c r="M9" s="184">
        <v>80</v>
      </c>
      <c r="N9" s="194"/>
      <c r="O9" s="230">
        <f aca="true" t="shared" si="1" ref="O9:O27">Q9+R9+S9+T9+U9</f>
        <v>300</v>
      </c>
      <c r="P9" s="195"/>
      <c r="Q9" s="184">
        <v>300</v>
      </c>
      <c r="R9" s="184"/>
      <c r="S9" s="184"/>
      <c r="T9" s="184"/>
      <c r="U9" s="184"/>
      <c r="V9" s="187">
        <f aca="true" t="shared" si="2" ref="V9:V26">O9/B9*100</f>
        <v>33.33333333333333</v>
      </c>
      <c r="W9" s="140"/>
      <c r="X9" s="140"/>
      <c r="Y9" s="140"/>
      <c r="Z9" s="140"/>
      <c r="AA9" s="5"/>
      <c r="AB9" s="5"/>
      <c r="AC9" s="5"/>
      <c r="AD9" s="5"/>
      <c r="AE9" s="5"/>
      <c r="AF9" s="5"/>
    </row>
    <row r="10" spans="1:32" s="1" customFormat="1" ht="27.75">
      <c r="A10" s="43" t="s">
        <v>0</v>
      </c>
      <c r="B10" s="138">
        <v>850</v>
      </c>
      <c r="C10" s="139"/>
      <c r="D10" s="68"/>
      <c r="E10" s="140">
        <v>850</v>
      </c>
      <c r="F10" s="200">
        <f t="shared" si="0"/>
        <v>100</v>
      </c>
      <c r="G10" s="184"/>
      <c r="H10" s="140"/>
      <c r="I10" s="184"/>
      <c r="J10" s="140"/>
      <c r="K10" s="184"/>
      <c r="L10" s="140"/>
      <c r="M10" s="184"/>
      <c r="N10" s="194"/>
      <c r="O10" s="230">
        <f t="shared" si="1"/>
        <v>500</v>
      </c>
      <c r="P10" s="195"/>
      <c r="Q10" s="184">
        <v>500</v>
      </c>
      <c r="R10" s="184"/>
      <c r="S10" s="184"/>
      <c r="T10" s="184"/>
      <c r="U10" s="184"/>
      <c r="V10" s="187">
        <f t="shared" si="2"/>
        <v>58.82352941176471</v>
      </c>
      <c r="W10" s="140"/>
      <c r="X10" s="140"/>
      <c r="Y10" s="140"/>
      <c r="Z10" s="140"/>
      <c r="AA10" s="5"/>
      <c r="AB10" s="5"/>
      <c r="AC10" s="5"/>
      <c r="AD10" s="5"/>
      <c r="AE10" s="5"/>
      <c r="AF10" s="5"/>
    </row>
    <row r="11" spans="1:32" s="1" customFormat="1" ht="27.75">
      <c r="A11" s="43" t="s">
        <v>1</v>
      </c>
      <c r="B11" s="138">
        <v>950</v>
      </c>
      <c r="C11" s="139"/>
      <c r="D11" s="68"/>
      <c r="E11" s="140">
        <v>950</v>
      </c>
      <c r="F11" s="200">
        <f t="shared" si="0"/>
        <v>100</v>
      </c>
      <c r="G11" s="184"/>
      <c r="H11" s="140"/>
      <c r="I11" s="184"/>
      <c r="J11" s="142"/>
      <c r="K11" s="184"/>
      <c r="L11" s="140"/>
      <c r="M11" s="184">
        <v>175</v>
      </c>
      <c r="N11" s="194"/>
      <c r="O11" s="230">
        <f t="shared" si="1"/>
        <v>200</v>
      </c>
      <c r="P11" s="195"/>
      <c r="Q11" s="184">
        <v>200</v>
      </c>
      <c r="R11" s="184"/>
      <c r="S11" s="184"/>
      <c r="T11" s="184"/>
      <c r="U11" s="184"/>
      <c r="V11" s="187">
        <f t="shared" si="2"/>
        <v>21.052631578947366</v>
      </c>
      <c r="W11" s="140"/>
      <c r="X11" s="140"/>
      <c r="Y11" s="140"/>
      <c r="Z11" s="140"/>
      <c r="AA11" s="5" t="s">
        <v>45</v>
      </c>
      <c r="AB11" s="5"/>
      <c r="AC11" s="5"/>
      <c r="AD11" s="5"/>
      <c r="AE11" s="5"/>
      <c r="AF11" s="5"/>
    </row>
    <row r="12" spans="1:32" s="1" customFormat="1" ht="27.75">
      <c r="A12" s="43" t="s">
        <v>2</v>
      </c>
      <c r="B12" s="138">
        <v>1810</v>
      </c>
      <c r="C12" s="139">
        <v>1810</v>
      </c>
      <c r="D12" s="68"/>
      <c r="E12" s="140">
        <v>2310</v>
      </c>
      <c r="F12" s="200">
        <f t="shared" si="0"/>
        <v>127.62430939226519</v>
      </c>
      <c r="G12" s="184"/>
      <c r="H12" s="140"/>
      <c r="I12" s="184">
        <v>400</v>
      </c>
      <c r="J12" s="140">
        <v>13.7</v>
      </c>
      <c r="K12" s="184">
        <v>60</v>
      </c>
      <c r="L12" s="140"/>
      <c r="M12" s="184">
        <v>300</v>
      </c>
      <c r="N12" s="194"/>
      <c r="O12" s="230">
        <f t="shared" si="1"/>
        <v>2110</v>
      </c>
      <c r="P12" s="195"/>
      <c r="Q12" s="184">
        <v>1810</v>
      </c>
      <c r="R12" s="184"/>
      <c r="S12" s="184"/>
      <c r="T12" s="184"/>
      <c r="U12" s="184">
        <v>300</v>
      </c>
      <c r="V12" s="187">
        <f t="shared" si="2"/>
        <v>116.57458563535911</v>
      </c>
      <c r="W12" s="140"/>
      <c r="X12" s="140">
        <v>180</v>
      </c>
      <c r="Y12" s="140">
        <v>180</v>
      </c>
      <c r="Z12" s="140"/>
      <c r="AA12" s="5"/>
      <c r="AB12" s="5"/>
      <c r="AC12" s="5"/>
      <c r="AD12" s="5"/>
      <c r="AE12" s="5"/>
      <c r="AF12" s="5"/>
    </row>
    <row r="13" spans="1:32" s="1" customFormat="1" ht="27.75">
      <c r="A13" s="43" t="s">
        <v>12</v>
      </c>
      <c r="B13" s="138">
        <v>1650</v>
      </c>
      <c r="C13" s="139"/>
      <c r="D13" s="68"/>
      <c r="E13" s="140">
        <v>1650</v>
      </c>
      <c r="F13" s="200">
        <f t="shared" si="0"/>
        <v>100</v>
      </c>
      <c r="G13" s="184"/>
      <c r="H13" s="140"/>
      <c r="I13" s="184"/>
      <c r="J13" s="140"/>
      <c r="K13" s="184">
        <v>23</v>
      </c>
      <c r="L13" s="140"/>
      <c r="M13" s="184">
        <v>70</v>
      </c>
      <c r="N13" s="194"/>
      <c r="O13" s="230">
        <f t="shared" si="1"/>
        <v>243</v>
      </c>
      <c r="P13" s="195"/>
      <c r="Q13" s="184">
        <v>243</v>
      </c>
      <c r="R13" s="184"/>
      <c r="S13" s="184"/>
      <c r="T13" s="184"/>
      <c r="U13" s="184"/>
      <c r="V13" s="187">
        <f t="shared" si="2"/>
        <v>14.727272727272728</v>
      </c>
      <c r="W13" s="140"/>
      <c r="X13" s="140"/>
      <c r="Y13" s="140"/>
      <c r="Z13" s="140"/>
      <c r="AA13" s="5"/>
      <c r="AB13" s="5"/>
      <c r="AC13" s="5"/>
      <c r="AD13" s="5"/>
      <c r="AE13" s="5"/>
      <c r="AF13" s="5"/>
    </row>
    <row r="14" spans="1:32" s="1" customFormat="1" ht="27.75">
      <c r="A14" s="43" t="s">
        <v>10</v>
      </c>
      <c r="B14" s="138">
        <v>1900</v>
      </c>
      <c r="C14" s="139"/>
      <c r="D14" s="68"/>
      <c r="E14" s="140">
        <v>1500</v>
      </c>
      <c r="F14" s="200">
        <f t="shared" si="0"/>
        <v>78.94736842105263</v>
      </c>
      <c r="G14" s="184"/>
      <c r="H14" s="140"/>
      <c r="I14" s="184"/>
      <c r="J14" s="140"/>
      <c r="K14" s="184"/>
      <c r="L14" s="140"/>
      <c r="M14" s="184">
        <v>10</v>
      </c>
      <c r="N14" s="194"/>
      <c r="O14" s="230">
        <f t="shared" si="1"/>
        <v>105</v>
      </c>
      <c r="P14" s="195"/>
      <c r="Q14" s="184">
        <v>105</v>
      </c>
      <c r="R14" s="184"/>
      <c r="S14" s="184"/>
      <c r="T14" s="184"/>
      <c r="U14" s="184"/>
      <c r="V14" s="187">
        <f t="shared" si="2"/>
        <v>5.526315789473684</v>
      </c>
      <c r="W14" s="140"/>
      <c r="X14" s="140"/>
      <c r="Y14" s="140"/>
      <c r="Z14" s="140"/>
      <c r="AA14" s="5"/>
      <c r="AB14" s="5"/>
      <c r="AC14" s="5"/>
      <c r="AD14" s="5" t="s">
        <v>13</v>
      </c>
      <c r="AE14" s="5"/>
      <c r="AF14" s="5"/>
    </row>
    <row r="15" spans="1:32" s="1" customFormat="1" ht="27.75">
      <c r="A15" s="43" t="s">
        <v>57</v>
      </c>
      <c r="B15" s="138">
        <v>618</v>
      </c>
      <c r="C15" s="139"/>
      <c r="D15" s="68"/>
      <c r="E15" s="140">
        <v>618</v>
      </c>
      <c r="F15" s="200">
        <f t="shared" si="0"/>
        <v>100</v>
      </c>
      <c r="G15" s="184"/>
      <c r="H15" s="140"/>
      <c r="I15" s="184"/>
      <c r="J15" s="140"/>
      <c r="K15" s="184"/>
      <c r="L15" s="140"/>
      <c r="M15" s="184"/>
      <c r="N15" s="194"/>
      <c r="O15" s="230">
        <f t="shared" si="1"/>
        <v>330</v>
      </c>
      <c r="P15" s="195"/>
      <c r="Q15" s="184">
        <v>330</v>
      </c>
      <c r="R15" s="184"/>
      <c r="S15" s="184"/>
      <c r="T15" s="184"/>
      <c r="U15" s="184"/>
      <c r="V15" s="187">
        <f t="shared" si="2"/>
        <v>53.398058252427184</v>
      </c>
      <c r="W15" s="140"/>
      <c r="X15" s="140"/>
      <c r="Y15" s="140"/>
      <c r="Z15" s="140"/>
      <c r="AA15" s="5"/>
      <c r="AB15" s="5"/>
      <c r="AC15" s="5"/>
      <c r="AD15" s="5"/>
      <c r="AE15" s="5"/>
      <c r="AF15" s="5"/>
    </row>
    <row r="16" spans="1:32" s="1" customFormat="1" ht="27.75">
      <c r="A16" s="43" t="s">
        <v>11</v>
      </c>
      <c r="B16" s="138">
        <v>1560</v>
      </c>
      <c r="C16" s="139"/>
      <c r="D16" s="68"/>
      <c r="E16" s="140">
        <v>1560</v>
      </c>
      <c r="F16" s="200">
        <f t="shared" si="0"/>
        <v>100</v>
      </c>
      <c r="G16" s="184"/>
      <c r="H16" s="140"/>
      <c r="I16" s="184"/>
      <c r="J16" s="140"/>
      <c r="K16" s="184"/>
      <c r="L16" s="140"/>
      <c r="M16" s="184"/>
      <c r="N16" s="194"/>
      <c r="O16" s="230">
        <f t="shared" si="1"/>
        <v>700</v>
      </c>
      <c r="P16" s="195"/>
      <c r="Q16" s="184">
        <v>700</v>
      </c>
      <c r="R16" s="184"/>
      <c r="S16" s="184"/>
      <c r="T16" s="184"/>
      <c r="U16" s="184"/>
      <c r="V16" s="187">
        <f t="shared" si="2"/>
        <v>44.871794871794876</v>
      </c>
      <c r="W16" s="140"/>
      <c r="X16" s="140"/>
      <c r="Y16" s="140"/>
      <c r="Z16" s="140"/>
      <c r="AA16" s="5"/>
      <c r="AB16" s="5"/>
      <c r="AC16" s="5"/>
      <c r="AD16" s="5"/>
      <c r="AE16" s="5"/>
      <c r="AF16" s="5"/>
    </row>
    <row r="17" spans="1:32" s="1" customFormat="1" ht="27.75">
      <c r="A17" s="43" t="s">
        <v>9</v>
      </c>
      <c r="B17" s="138">
        <v>3066</v>
      </c>
      <c r="C17" s="196">
        <v>1350</v>
      </c>
      <c r="D17" s="193"/>
      <c r="E17" s="143">
        <v>3066</v>
      </c>
      <c r="F17" s="200">
        <f t="shared" si="0"/>
        <v>100</v>
      </c>
      <c r="G17" s="143"/>
      <c r="H17" s="143"/>
      <c r="I17" s="143">
        <v>1400</v>
      </c>
      <c r="J17" s="182">
        <v>87.2</v>
      </c>
      <c r="K17" s="182">
        <v>140.2</v>
      </c>
      <c r="L17" s="143"/>
      <c r="M17" s="188">
        <v>270</v>
      </c>
      <c r="N17" s="194"/>
      <c r="O17" s="230">
        <f t="shared" si="1"/>
        <v>1400</v>
      </c>
      <c r="P17" s="195"/>
      <c r="Q17" s="188">
        <v>1350</v>
      </c>
      <c r="R17" s="184"/>
      <c r="S17" s="188"/>
      <c r="T17" s="188"/>
      <c r="U17" s="188">
        <v>50</v>
      </c>
      <c r="V17" s="187">
        <f t="shared" si="2"/>
        <v>45.662100456621005</v>
      </c>
      <c r="W17" s="143"/>
      <c r="X17" s="143"/>
      <c r="Y17" s="143"/>
      <c r="Z17" s="143"/>
      <c r="AA17" s="5"/>
      <c r="AB17" s="5"/>
      <c r="AC17" s="5"/>
      <c r="AD17" s="5"/>
      <c r="AE17" s="5"/>
      <c r="AF17" s="5"/>
    </row>
    <row r="18" spans="1:32" s="1" customFormat="1" ht="27.75">
      <c r="A18" s="43" t="s">
        <v>3</v>
      </c>
      <c r="B18" s="138">
        <v>7040</v>
      </c>
      <c r="C18" s="139">
        <v>1600</v>
      </c>
      <c r="D18" s="68"/>
      <c r="E18" s="140">
        <v>7040</v>
      </c>
      <c r="F18" s="200">
        <f t="shared" si="0"/>
        <v>100</v>
      </c>
      <c r="G18" s="184"/>
      <c r="H18" s="140"/>
      <c r="I18" s="184">
        <v>2360</v>
      </c>
      <c r="J18" s="140">
        <v>64.5</v>
      </c>
      <c r="K18" s="184">
        <v>140</v>
      </c>
      <c r="L18" s="140" t="s">
        <v>13</v>
      </c>
      <c r="M18" s="184">
        <v>662</v>
      </c>
      <c r="N18" s="194"/>
      <c r="O18" s="230">
        <f t="shared" si="1"/>
        <v>3790</v>
      </c>
      <c r="P18" s="195" t="s">
        <v>62</v>
      </c>
      <c r="Q18" s="184">
        <v>2600</v>
      </c>
      <c r="R18" s="184"/>
      <c r="S18" s="184">
        <v>1060</v>
      </c>
      <c r="T18" s="184"/>
      <c r="U18" s="184">
        <v>130</v>
      </c>
      <c r="V18" s="187">
        <f t="shared" si="2"/>
        <v>53.83522727272727</v>
      </c>
      <c r="W18" s="140"/>
      <c r="X18" s="140"/>
      <c r="Y18" s="140"/>
      <c r="Z18" s="140"/>
      <c r="AA18" s="5"/>
      <c r="AB18" s="5"/>
      <c r="AC18" s="5"/>
      <c r="AD18" s="5"/>
      <c r="AE18" s="5"/>
      <c r="AF18" s="5"/>
    </row>
    <row r="19" spans="1:32" s="1" customFormat="1" ht="27.75">
      <c r="A19" s="43" t="s">
        <v>4</v>
      </c>
      <c r="B19" s="138">
        <v>400</v>
      </c>
      <c r="C19" s="139"/>
      <c r="D19" s="68"/>
      <c r="E19" s="140">
        <v>200</v>
      </c>
      <c r="F19" s="200">
        <f t="shared" si="0"/>
        <v>50</v>
      </c>
      <c r="G19" s="184"/>
      <c r="H19" s="140"/>
      <c r="I19" s="184"/>
      <c r="J19" s="140"/>
      <c r="K19" s="184"/>
      <c r="L19" s="140"/>
      <c r="M19" s="184"/>
      <c r="N19" s="194"/>
      <c r="O19" s="230">
        <f t="shared" si="1"/>
        <v>0</v>
      </c>
      <c r="P19" s="195"/>
      <c r="Q19" s="184"/>
      <c r="R19" s="184"/>
      <c r="S19" s="184"/>
      <c r="T19" s="184"/>
      <c r="U19" s="184"/>
      <c r="V19" s="187">
        <f t="shared" si="2"/>
        <v>0</v>
      </c>
      <c r="W19" s="140"/>
      <c r="X19" s="140"/>
      <c r="Y19" s="140"/>
      <c r="Z19" s="140"/>
      <c r="AA19" s="5"/>
      <c r="AB19" s="5" t="s">
        <v>13</v>
      </c>
      <c r="AC19" s="5" t="s">
        <v>62</v>
      </c>
      <c r="AD19" s="5"/>
      <c r="AE19" s="5" t="s">
        <v>13</v>
      </c>
      <c r="AF19" s="5"/>
    </row>
    <row r="20" spans="1:39" s="1" customFormat="1" ht="27.75">
      <c r="A20" s="43" t="s">
        <v>5</v>
      </c>
      <c r="B20" s="138">
        <v>290</v>
      </c>
      <c r="C20" s="139"/>
      <c r="D20" s="68"/>
      <c r="E20" s="140">
        <v>290</v>
      </c>
      <c r="F20" s="200">
        <f t="shared" si="0"/>
        <v>100</v>
      </c>
      <c r="G20" s="184"/>
      <c r="H20" s="140"/>
      <c r="I20" s="184"/>
      <c r="J20" s="140"/>
      <c r="K20" s="184"/>
      <c r="L20" s="140"/>
      <c r="M20" s="184"/>
      <c r="N20" s="194"/>
      <c r="O20" s="230">
        <f t="shared" si="1"/>
        <v>200</v>
      </c>
      <c r="P20" s="195"/>
      <c r="Q20" s="184">
        <v>200</v>
      </c>
      <c r="R20" s="184"/>
      <c r="S20" s="184"/>
      <c r="T20" s="184"/>
      <c r="U20" s="184"/>
      <c r="V20" s="187">
        <f t="shared" si="2"/>
        <v>68.96551724137932</v>
      </c>
      <c r="W20" s="140"/>
      <c r="X20" s="140"/>
      <c r="Y20" s="140"/>
      <c r="Z20" s="140"/>
      <c r="AA20" s="5"/>
      <c r="AB20" s="5"/>
      <c r="AC20" s="5"/>
      <c r="AD20" s="5"/>
      <c r="AE20" s="5"/>
      <c r="AF20" s="5"/>
      <c r="AK20" s="634"/>
      <c r="AL20" s="634"/>
      <c r="AM20" s="635"/>
    </row>
    <row r="21" spans="1:39" s="1" customFormat="1" ht="27.75">
      <c r="A21" s="43" t="s">
        <v>40</v>
      </c>
      <c r="B21" s="138">
        <v>4000</v>
      </c>
      <c r="C21" s="139">
        <v>1500</v>
      </c>
      <c r="D21" s="68"/>
      <c r="E21" s="140">
        <v>1070</v>
      </c>
      <c r="F21" s="200">
        <f t="shared" si="0"/>
        <v>26.75</v>
      </c>
      <c r="G21" s="184"/>
      <c r="H21" s="140"/>
      <c r="I21" s="184">
        <v>2000</v>
      </c>
      <c r="J21" s="140">
        <v>46.2</v>
      </c>
      <c r="K21" s="184">
        <v>69</v>
      </c>
      <c r="L21" s="140"/>
      <c r="M21" s="184">
        <v>250</v>
      </c>
      <c r="N21" s="194"/>
      <c r="O21" s="230">
        <f t="shared" si="1"/>
        <v>2000</v>
      </c>
      <c r="P21" s="195"/>
      <c r="Q21" s="184">
        <v>2000</v>
      </c>
      <c r="R21" s="184"/>
      <c r="S21" s="184"/>
      <c r="T21" s="184"/>
      <c r="U21" s="184"/>
      <c r="V21" s="187">
        <f t="shared" si="2"/>
        <v>50</v>
      </c>
      <c r="W21" s="140"/>
      <c r="X21" s="140"/>
      <c r="Y21" s="140"/>
      <c r="Z21" s="140"/>
      <c r="AA21" s="5"/>
      <c r="AB21" s="5"/>
      <c r="AC21" s="5"/>
      <c r="AD21" s="5"/>
      <c r="AE21" s="5"/>
      <c r="AF21" s="5"/>
      <c r="AK21" s="634"/>
      <c r="AL21" s="634"/>
      <c r="AM21" s="635"/>
    </row>
    <row r="22" spans="1:39" s="1" customFormat="1" ht="27.75">
      <c r="A22" s="43" t="s">
        <v>42</v>
      </c>
      <c r="B22" s="138">
        <v>1791</v>
      </c>
      <c r="C22" s="139">
        <v>1000</v>
      </c>
      <c r="D22" s="68"/>
      <c r="E22" s="140">
        <v>1791</v>
      </c>
      <c r="F22" s="200">
        <f t="shared" si="0"/>
        <v>100</v>
      </c>
      <c r="G22" s="184"/>
      <c r="H22" s="140"/>
      <c r="I22" s="184"/>
      <c r="J22" s="140">
        <v>4</v>
      </c>
      <c r="K22" s="184"/>
      <c r="L22" s="140"/>
      <c r="M22" s="184">
        <v>100</v>
      </c>
      <c r="N22" s="194"/>
      <c r="O22" s="230">
        <f t="shared" si="1"/>
        <v>1611</v>
      </c>
      <c r="P22" s="195"/>
      <c r="Q22" s="184">
        <v>461</v>
      </c>
      <c r="R22" s="184">
        <v>370</v>
      </c>
      <c r="S22" s="184"/>
      <c r="T22" s="184">
        <v>180</v>
      </c>
      <c r="U22" s="184">
        <v>600</v>
      </c>
      <c r="V22" s="187">
        <f t="shared" si="2"/>
        <v>89.9497487437186</v>
      </c>
      <c r="W22" s="140"/>
      <c r="X22" s="140">
        <v>300</v>
      </c>
      <c r="Y22" s="140">
        <v>300</v>
      </c>
      <c r="Z22" s="140"/>
      <c r="AA22" s="5"/>
      <c r="AB22" s="5"/>
      <c r="AC22" s="5" t="s">
        <v>13</v>
      </c>
      <c r="AD22" s="5"/>
      <c r="AE22" s="5"/>
      <c r="AF22" s="5"/>
      <c r="AK22" s="634"/>
      <c r="AL22" s="634"/>
      <c r="AM22" s="635"/>
    </row>
    <row r="23" spans="1:39" s="1" customFormat="1" ht="27.75">
      <c r="A23" s="43" t="s">
        <v>41</v>
      </c>
      <c r="B23" s="138">
        <v>300</v>
      </c>
      <c r="C23" s="139"/>
      <c r="D23" s="68"/>
      <c r="E23" s="140">
        <v>300</v>
      </c>
      <c r="F23" s="200">
        <f t="shared" si="0"/>
        <v>100</v>
      </c>
      <c r="G23" s="184"/>
      <c r="H23" s="140"/>
      <c r="I23" s="184"/>
      <c r="J23" s="140"/>
      <c r="K23" s="184"/>
      <c r="L23" s="140"/>
      <c r="M23" s="184"/>
      <c r="N23" s="194"/>
      <c r="O23" s="230">
        <f t="shared" si="1"/>
        <v>300</v>
      </c>
      <c r="P23" s="195"/>
      <c r="Q23" s="184">
        <v>300</v>
      </c>
      <c r="R23" s="184"/>
      <c r="S23" s="184"/>
      <c r="T23" s="184"/>
      <c r="U23" s="184"/>
      <c r="V23" s="187">
        <f t="shared" si="2"/>
        <v>100</v>
      </c>
      <c r="W23" s="140"/>
      <c r="X23" s="140"/>
      <c r="Y23" s="140"/>
      <c r="Z23" s="140"/>
      <c r="AA23" s="5"/>
      <c r="AB23" s="5"/>
      <c r="AC23" s="5"/>
      <c r="AD23" s="5"/>
      <c r="AE23" s="5"/>
      <c r="AF23" s="5"/>
      <c r="AK23" s="634"/>
      <c r="AL23" s="634"/>
      <c r="AM23" s="635"/>
    </row>
    <row r="24" spans="1:39" s="1" customFormat="1" ht="27.75">
      <c r="A24" s="43" t="s">
        <v>6</v>
      </c>
      <c r="B24" s="138">
        <v>280</v>
      </c>
      <c r="C24" s="139"/>
      <c r="D24" s="68"/>
      <c r="E24" s="140">
        <v>280</v>
      </c>
      <c r="F24" s="200">
        <f t="shared" si="0"/>
        <v>100</v>
      </c>
      <c r="G24" s="184"/>
      <c r="H24" s="140"/>
      <c r="I24" s="184">
        <v>100</v>
      </c>
      <c r="J24" s="140">
        <v>1.65</v>
      </c>
      <c r="K24" s="184">
        <v>1.65</v>
      </c>
      <c r="L24" s="140"/>
      <c r="M24" s="184"/>
      <c r="N24" s="194"/>
      <c r="O24" s="230">
        <f t="shared" si="1"/>
        <v>200</v>
      </c>
      <c r="P24" s="195"/>
      <c r="Q24" s="184">
        <v>200</v>
      </c>
      <c r="R24" s="184"/>
      <c r="S24" s="184"/>
      <c r="T24" s="184"/>
      <c r="U24" s="184"/>
      <c r="V24" s="187">
        <f t="shared" si="2"/>
        <v>71.42857142857143</v>
      </c>
      <c r="W24" s="140"/>
      <c r="X24" s="140"/>
      <c r="Y24" s="140"/>
      <c r="Z24" s="140"/>
      <c r="AA24" s="5"/>
      <c r="AB24" s="5"/>
      <c r="AC24" s="5"/>
      <c r="AD24" s="5"/>
      <c r="AE24" s="5"/>
      <c r="AF24" s="5"/>
      <c r="AK24" s="10"/>
      <c r="AL24" s="10"/>
      <c r="AM24" s="11"/>
    </row>
    <row r="25" spans="1:39" s="1" customFormat="1" ht="27.75">
      <c r="A25" s="43" t="s">
        <v>54</v>
      </c>
      <c r="B25" s="138">
        <v>400</v>
      </c>
      <c r="C25" s="139">
        <v>100</v>
      </c>
      <c r="D25" s="68"/>
      <c r="E25" s="140">
        <v>400</v>
      </c>
      <c r="F25" s="200">
        <f t="shared" si="0"/>
        <v>100</v>
      </c>
      <c r="G25" s="184"/>
      <c r="H25" s="140"/>
      <c r="I25" s="140" t="s">
        <v>13</v>
      </c>
      <c r="J25" s="140"/>
      <c r="K25" s="140"/>
      <c r="L25" s="140"/>
      <c r="M25" s="184">
        <v>100</v>
      </c>
      <c r="N25" s="194"/>
      <c r="O25" s="230">
        <f t="shared" si="1"/>
        <v>100</v>
      </c>
      <c r="P25" s="195"/>
      <c r="Q25" s="184">
        <v>100</v>
      </c>
      <c r="R25" s="184"/>
      <c r="S25" s="184"/>
      <c r="T25" s="184"/>
      <c r="U25" s="184"/>
      <c r="V25" s="187">
        <f t="shared" si="2"/>
        <v>25</v>
      </c>
      <c r="W25" s="140"/>
      <c r="X25" s="140"/>
      <c r="Y25" s="140"/>
      <c r="Z25" s="140"/>
      <c r="AA25" s="5"/>
      <c r="AB25" s="5"/>
      <c r="AC25" s="5"/>
      <c r="AD25" s="5"/>
      <c r="AE25" s="5"/>
      <c r="AF25" s="5"/>
      <c r="AK25" s="8"/>
      <c r="AL25" s="9"/>
      <c r="AM25" s="12"/>
    </row>
    <row r="26" spans="1:39" s="1" customFormat="1" ht="27.75">
      <c r="A26" s="44" t="s">
        <v>76</v>
      </c>
      <c r="B26" s="144">
        <v>250</v>
      </c>
      <c r="C26" s="145"/>
      <c r="D26" s="146"/>
      <c r="E26" s="140">
        <v>250</v>
      </c>
      <c r="F26" s="200">
        <f t="shared" si="0"/>
        <v>100</v>
      </c>
      <c r="G26" s="184"/>
      <c r="H26" s="140"/>
      <c r="I26" s="140"/>
      <c r="J26" s="140"/>
      <c r="K26" s="184"/>
      <c r="L26" s="140"/>
      <c r="M26" s="140"/>
      <c r="N26" s="194"/>
      <c r="O26" s="230">
        <f t="shared" si="1"/>
        <v>50</v>
      </c>
      <c r="P26" s="195"/>
      <c r="Q26" s="184">
        <v>50</v>
      </c>
      <c r="R26" s="184"/>
      <c r="S26" s="184"/>
      <c r="T26" s="184"/>
      <c r="U26" s="184"/>
      <c r="V26" s="187">
        <f t="shared" si="2"/>
        <v>20</v>
      </c>
      <c r="W26" s="140"/>
      <c r="X26" s="140"/>
      <c r="Y26" s="140"/>
      <c r="Z26" s="140"/>
      <c r="AA26" s="5"/>
      <c r="AB26" s="5"/>
      <c r="AC26" s="5"/>
      <c r="AD26" s="5"/>
      <c r="AE26" s="5"/>
      <c r="AF26" s="5"/>
      <c r="AK26" s="8"/>
      <c r="AL26" s="9"/>
      <c r="AM26" s="12"/>
    </row>
    <row r="27" spans="1:39" s="1" customFormat="1" ht="28.5" thickBot="1">
      <c r="A27" s="44" t="s">
        <v>61</v>
      </c>
      <c r="B27" s="144">
        <v>500</v>
      </c>
      <c r="C27" s="145"/>
      <c r="D27" s="146"/>
      <c r="E27" s="147">
        <v>500</v>
      </c>
      <c r="F27" s="226">
        <f t="shared" si="0"/>
        <v>100</v>
      </c>
      <c r="G27" s="189"/>
      <c r="H27" s="147"/>
      <c r="I27" s="147"/>
      <c r="J27" s="147"/>
      <c r="K27" s="147"/>
      <c r="L27" s="147"/>
      <c r="M27" s="147"/>
      <c r="N27" s="204"/>
      <c r="O27" s="254">
        <f t="shared" si="1"/>
        <v>0</v>
      </c>
      <c r="P27" s="205"/>
      <c r="Q27" s="189"/>
      <c r="R27" s="189"/>
      <c r="S27" s="189"/>
      <c r="T27" s="189"/>
      <c r="U27" s="189"/>
      <c r="V27" s="252">
        <f>O27/B27*100</f>
        <v>0</v>
      </c>
      <c r="W27" s="147"/>
      <c r="X27" s="147"/>
      <c r="Y27" s="147"/>
      <c r="Z27" s="147"/>
      <c r="AA27" s="5"/>
      <c r="AB27" s="5"/>
      <c r="AC27" s="5"/>
      <c r="AD27" s="5"/>
      <c r="AE27" s="5"/>
      <c r="AF27" s="5"/>
      <c r="AK27" s="8"/>
      <c r="AL27" s="9"/>
      <c r="AM27" s="12"/>
    </row>
    <row r="28" spans="1:48" s="1" customFormat="1" ht="35.25" customHeight="1" thickBot="1">
      <c r="A28" s="257" t="s">
        <v>7</v>
      </c>
      <c r="B28" s="258">
        <f>SUM(B8:B27)</f>
        <v>30255</v>
      </c>
      <c r="C28" s="259">
        <f>SUM(C8:C27)</f>
        <v>7360</v>
      </c>
      <c r="D28" s="259"/>
      <c r="E28" s="259">
        <f>SUM(E8:E27)</f>
        <v>27225</v>
      </c>
      <c r="F28" s="260">
        <f t="shared" si="0"/>
        <v>89.98512642538424</v>
      </c>
      <c r="G28" s="261"/>
      <c r="H28" s="262"/>
      <c r="I28" s="263">
        <f>SUM(I8:I27)</f>
        <v>7065</v>
      </c>
      <c r="J28" s="263">
        <f>SUM(J8:J27)</f>
        <v>234.25000000000003</v>
      </c>
      <c r="K28" s="262">
        <f>SUM(K8:K27)</f>
        <v>482.25</v>
      </c>
      <c r="L28" s="259"/>
      <c r="M28" s="259">
        <f>SUM(M8:M27)</f>
        <v>2206</v>
      </c>
      <c r="N28" s="259"/>
      <c r="O28" s="264">
        <f>Q28+R28+S28+T28+U28</f>
        <v>14944</v>
      </c>
      <c r="P28" s="264"/>
      <c r="Q28" s="265">
        <f>SUM(Q8:Q27)</f>
        <v>12254</v>
      </c>
      <c r="R28" s="263">
        <f>SUM(R8:R27)</f>
        <v>370</v>
      </c>
      <c r="S28" s="263">
        <f>SUM(S10:S27)</f>
        <v>1060</v>
      </c>
      <c r="T28" s="263">
        <f>SUM(T9:T27)</f>
        <v>180</v>
      </c>
      <c r="U28" s="263">
        <f>SUM(U8:U27)</f>
        <v>1080</v>
      </c>
      <c r="V28" s="266">
        <f>O28/B28*100</f>
        <v>49.393488679557095</v>
      </c>
      <c r="W28" s="267"/>
      <c r="X28" s="259">
        <f>SUM(X8:X27)</f>
        <v>480</v>
      </c>
      <c r="Y28" s="259">
        <f>SUM(Y8:Y27)</f>
        <v>480</v>
      </c>
      <c r="Z28" s="259"/>
      <c r="AA28" s="5"/>
      <c r="AB28" s="5"/>
      <c r="AC28" s="5"/>
      <c r="AD28" s="5"/>
      <c r="AE28" s="5"/>
      <c r="AF28" s="5"/>
      <c r="AK28" s="8"/>
      <c r="AL28" s="9"/>
      <c r="AM28" s="12"/>
      <c r="AU28" s="633"/>
      <c r="AV28" s="633"/>
    </row>
    <row r="29" spans="1:65" s="6" customFormat="1" ht="27.75">
      <c r="A29" s="255" t="s">
        <v>21</v>
      </c>
      <c r="B29" s="256">
        <v>500</v>
      </c>
      <c r="C29" s="206"/>
      <c r="D29" s="206"/>
      <c r="E29" s="206">
        <v>500</v>
      </c>
      <c r="F29" s="200">
        <f t="shared" si="0"/>
        <v>100</v>
      </c>
      <c r="G29" s="207"/>
      <c r="H29" s="207"/>
      <c r="I29" s="207"/>
      <c r="J29" s="207"/>
      <c r="K29" s="207"/>
      <c r="L29" s="207"/>
      <c r="M29" s="206">
        <v>50</v>
      </c>
      <c r="N29" s="207"/>
      <c r="O29" s="231">
        <f>Q29+R29+S29+T29+U29</f>
        <v>290</v>
      </c>
      <c r="P29" s="207"/>
      <c r="Q29" s="206">
        <v>290</v>
      </c>
      <c r="R29" s="206"/>
      <c r="S29" s="206"/>
      <c r="T29" s="206"/>
      <c r="U29" s="206"/>
      <c r="V29" s="187">
        <f aca="true" t="shared" si="3" ref="V29:V68">O29/B29*100</f>
        <v>57.99999999999999</v>
      </c>
      <c r="W29" s="206"/>
      <c r="X29" s="206"/>
      <c r="Y29" s="206"/>
      <c r="Z29" s="206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8"/>
      <c r="AL29" s="9"/>
      <c r="AM29" s="12"/>
      <c r="AN29" s="5"/>
      <c r="AO29" s="5"/>
      <c r="AP29" s="5"/>
      <c r="AQ29" s="5"/>
      <c r="AR29" s="5"/>
      <c r="AS29" s="5"/>
      <c r="AT29" s="5"/>
      <c r="AU29" s="633"/>
      <c r="AV29" s="633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48" s="5" customFormat="1" ht="27.75">
      <c r="A30" s="45" t="s">
        <v>25</v>
      </c>
      <c r="B30" s="191">
        <v>450</v>
      </c>
      <c r="C30" s="184"/>
      <c r="D30" s="184"/>
      <c r="E30" s="184">
        <v>450</v>
      </c>
      <c r="F30" s="200">
        <f t="shared" si="0"/>
        <v>100</v>
      </c>
      <c r="G30" s="183"/>
      <c r="H30" s="183"/>
      <c r="I30" s="183"/>
      <c r="J30" s="183"/>
      <c r="K30" s="183"/>
      <c r="L30" s="183"/>
      <c r="M30" s="184">
        <v>50</v>
      </c>
      <c r="N30" s="148"/>
      <c r="O30" s="231">
        <f aca="true" t="shared" si="4" ref="O30:O65">Q30+R30+S30+T30+U30</f>
        <v>450</v>
      </c>
      <c r="P30" s="183"/>
      <c r="Q30" s="184">
        <v>450</v>
      </c>
      <c r="R30" s="184"/>
      <c r="S30" s="184"/>
      <c r="T30" s="184"/>
      <c r="U30" s="184"/>
      <c r="V30" s="187">
        <f t="shared" si="3"/>
        <v>100</v>
      </c>
      <c r="W30" s="140"/>
      <c r="X30" s="140"/>
      <c r="Y30" s="140"/>
      <c r="Z30" s="140"/>
      <c r="AK30" s="8"/>
      <c r="AL30" s="9"/>
      <c r="AM30" s="12"/>
      <c r="AU30" s="15"/>
      <c r="AV30" s="15"/>
    </row>
    <row r="31" spans="1:48" s="5" customFormat="1" ht="27.75">
      <c r="A31" s="45" t="s">
        <v>63</v>
      </c>
      <c r="B31" s="191">
        <v>120</v>
      </c>
      <c r="C31" s="184"/>
      <c r="D31" s="184"/>
      <c r="E31" s="184">
        <v>120</v>
      </c>
      <c r="F31" s="200">
        <f t="shared" si="0"/>
        <v>100</v>
      </c>
      <c r="G31" s="183"/>
      <c r="H31" s="183"/>
      <c r="I31" s="183"/>
      <c r="J31" s="183"/>
      <c r="K31" s="183"/>
      <c r="L31" s="183"/>
      <c r="M31" s="184">
        <v>50</v>
      </c>
      <c r="N31" s="148" t="s">
        <v>13</v>
      </c>
      <c r="O31" s="231">
        <f t="shared" si="4"/>
        <v>0</v>
      </c>
      <c r="P31" s="183"/>
      <c r="Q31" s="184"/>
      <c r="R31" s="184"/>
      <c r="S31" s="184"/>
      <c r="T31" s="184"/>
      <c r="U31" s="184"/>
      <c r="V31" s="187">
        <f t="shared" si="3"/>
        <v>0</v>
      </c>
      <c r="W31" s="140"/>
      <c r="X31" s="140"/>
      <c r="Y31" s="140"/>
      <c r="Z31" s="140"/>
      <c r="AK31" s="8"/>
      <c r="AL31" s="9"/>
      <c r="AM31" s="12"/>
      <c r="AU31" s="8"/>
      <c r="AV31" s="9"/>
    </row>
    <row r="32" spans="1:48" s="5" customFormat="1" ht="27.75">
      <c r="A32" s="46" t="s">
        <v>55</v>
      </c>
      <c r="B32" s="192">
        <v>1050</v>
      </c>
      <c r="C32" s="184"/>
      <c r="D32" s="184"/>
      <c r="E32" s="184">
        <v>1050</v>
      </c>
      <c r="F32" s="200">
        <f t="shared" si="0"/>
        <v>100</v>
      </c>
      <c r="G32" s="183"/>
      <c r="H32" s="183"/>
      <c r="I32" s="184"/>
      <c r="J32" s="184"/>
      <c r="K32" s="184"/>
      <c r="L32" s="183"/>
      <c r="M32" s="184"/>
      <c r="N32" s="148"/>
      <c r="O32" s="231">
        <f t="shared" si="4"/>
        <v>50</v>
      </c>
      <c r="P32" s="183"/>
      <c r="Q32" s="184"/>
      <c r="R32" s="184">
        <v>50</v>
      </c>
      <c r="S32" s="184"/>
      <c r="T32" s="184"/>
      <c r="U32" s="184"/>
      <c r="V32" s="187">
        <f t="shared" si="3"/>
        <v>4.761904761904762</v>
      </c>
      <c r="W32" s="140"/>
      <c r="X32" s="140"/>
      <c r="Y32" s="140"/>
      <c r="Z32" s="140"/>
      <c r="AK32" s="8"/>
      <c r="AL32" s="9"/>
      <c r="AM32" s="12"/>
      <c r="AU32" s="8"/>
      <c r="AV32" s="9"/>
    </row>
    <row r="33" spans="1:48" s="5" customFormat="1" ht="27.75">
      <c r="A33" s="46" t="s">
        <v>23</v>
      </c>
      <c r="B33" s="192">
        <v>400</v>
      </c>
      <c r="C33" s="184"/>
      <c r="D33" s="184"/>
      <c r="E33" s="184">
        <v>400</v>
      </c>
      <c r="F33" s="200">
        <f t="shared" si="0"/>
        <v>100</v>
      </c>
      <c r="G33" s="183"/>
      <c r="H33" s="183"/>
      <c r="I33" s="183"/>
      <c r="J33" s="183"/>
      <c r="K33" s="183"/>
      <c r="L33" s="183"/>
      <c r="M33" s="184"/>
      <c r="N33" s="148"/>
      <c r="O33" s="231">
        <f t="shared" si="4"/>
        <v>100</v>
      </c>
      <c r="P33" s="183"/>
      <c r="Q33" s="184">
        <v>100</v>
      </c>
      <c r="R33" s="184"/>
      <c r="S33" s="184"/>
      <c r="T33" s="184"/>
      <c r="U33" s="184"/>
      <c r="V33" s="187">
        <f t="shared" si="3"/>
        <v>25</v>
      </c>
      <c r="W33" s="140"/>
      <c r="X33" s="140"/>
      <c r="Y33" s="140"/>
      <c r="Z33" s="140"/>
      <c r="AK33" s="8"/>
      <c r="AL33" s="9"/>
      <c r="AM33" s="12"/>
      <c r="AU33" s="8"/>
      <c r="AV33" s="9"/>
    </row>
    <row r="34" spans="1:48" s="5" customFormat="1" ht="27.75">
      <c r="A34" s="46" t="s">
        <v>133</v>
      </c>
      <c r="B34" s="192">
        <v>90</v>
      </c>
      <c r="C34" s="184"/>
      <c r="D34" s="184"/>
      <c r="E34" s="184">
        <v>90</v>
      </c>
      <c r="F34" s="200">
        <f t="shared" si="0"/>
        <v>100</v>
      </c>
      <c r="G34" s="183"/>
      <c r="H34" s="183"/>
      <c r="I34" s="183"/>
      <c r="J34" s="183"/>
      <c r="K34" s="183"/>
      <c r="L34" s="183"/>
      <c r="M34" s="184"/>
      <c r="N34" s="148"/>
      <c r="O34" s="231">
        <f t="shared" si="4"/>
        <v>0</v>
      </c>
      <c r="P34" s="183"/>
      <c r="Q34" s="184"/>
      <c r="R34" s="184"/>
      <c r="S34" s="184"/>
      <c r="T34" s="184"/>
      <c r="U34" s="184"/>
      <c r="V34" s="187">
        <f t="shared" si="3"/>
        <v>0</v>
      </c>
      <c r="W34" s="140"/>
      <c r="X34" s="140"/>
      <c r="Y34" s="140"/>
      <c r="Z34" s="140"/>
      <c r="AK34" s="8"/>
      <c r="AL34" s="9"/>
      <c r="AM34" s="12"/>
      <c r="AU34" s="8"/>
      <c r="AV34" s="9"/>
    </row>
    <row r="35" spans="1:48" s="5" customFormat="1" ht="27.75">
      <c r="A35" s="46" t="s">
        <v>91</v>
      </c>
      <c r="B35" s="192">
        <v>400</v>
      </c>
      <c r="C35" s="184"/>
      <c r="D35" s="184"/>
      <c r="E35" s="184">
        <v>435</v>
      </c>
      <c r="F35" s="200">
        <f t="shared" si="0"/>
        <v>108.74999999999999</v>
      </c>
      <c r="G35" s="183"/>
      <c r="H35" s="183"/>
      <c r="I35" s="183"/>
      <c r="J35" s="183"/>
      <c r="K35" s="183"/>
      <c r="L35" s="183"/>
      <c r="M35" s="184"/>
      <c r="N35" s="148"/>
      <c r="O35" s="231">
        <f t="shared" si="4"/>
        <v>220</v>
      </c>
      <c r="P35" s="183"/>
      <c r="Q35" s="184">
        <v>220</v>
      </c>
      <c r="R35" s="184"/>
      <c r="S35" s="184"/>
      <c r="T35" s="184"/>
      <c r="U35" s="184"/>
      <c r="V35" s="187">
        <f t="shared" si="3"/>
        <v>55.00000000000001</v>
      </c>
      <c r="W35" s="140"/>
      <c r="X35" s="140"/>
      <c r="Y35" s="140"/>
      <c r="Z35" s="140"/>
      <c r="AK35" s="8"/>
      <c r="AL35" s="9"/>
      <c r="AM35" s="13"/>
      <c r="AU35" s="8"/>
      <c r="AV35" s="9"/>
    </row>
    <row r="36" spans="1:48" s="5" customFormat="1" ht="27.75">
      <c r="A36" s="45" t="s">
        <v>24</v>
      </c>
      <c r="B36" s="191">
        <v>700</v>
      </c>
      <c r="C36" s="184"/>
      <c r="D36" s="184"/>
      <c r="E36" s="184">
        <v>700</v>
      </c>
      <c r="F36" s="200">
        <f t="shared" si="0"/>
        <v>100</v>
      </c>
      <c r="G36" s="183"/>
      <c r="H36" s="183"/>
      <c r="I36" s="183"/>
      <c r="J36" s="183"/>
      <c r="K36" s="183"/>
      <c r="L36" s="183"/>
      <c r="M36" s="184">
        <v>75</v>
      </c>
      <c r="N36" s="148"/>
      <c r="O36" s="231">
        <f t="shared" si="4"/>
        <v>300</v>
      </c>
      <c r="P36" s="183"/>
      <c r="Q36" s="184">
        <v>300</v>
      </c>
      <c r="R36" s="184"/>
      <c r="S36" s="184"/>
      <c r="T36" s="184"/>
      <c r="U36" s="184"/>
      <c r="V36" s="187">
        <f t="shared" si="3"/>
        <v>42.857142857142854</v>
      </c>
      <c r="W36" s="140"/>
      <c r="X36" s="140"/>
      <c r="Y36" s="140"/>
      <c r="Z36" s="140"/>
      <c r="AK36" s="8"/>
      <c r="AL36" s="9"/>
      <c r="AM36" s="12"/>
      <c r="AU36" s="8"/>
      <c r="AV36" s="9"/>
    </row>
    <row r="37" spans="1:48" s="5" customFormat="1" ht="27.75">
      <c r="A37" s="46" t="s">
        <v>31</v>
      </c>
      <c r="B37" s="192">
        <v>65</v>
      </c>
      <c r="C37" s="184"/>
      <c r="D37" s="184"/>
      <c r="E37" s="184">
        <v>65</v>
      </c>
      <c r="F37" s="200">
        <f t="shared" si="0"/>
        <v>100</v>
      </c>
      <c r="G37" s="183"/>
      <c r="H37" s="183"/>
      <c r="I37" s="183"/>
      <c r="J37" s="183"/>
      <c r="K37" s="183"/>
      <c r="L37" s="183"/>
      <c r="M37" s="140"/>
      <c r="N37" s="148"/>
      <c r="O37" s="231">
        <f t="shared" si="4"/>
        <v>0</v>
      </c>
      <c r="P37" s="183"/>
      <c r="Q37" s="184"/>
      <c r="R37" s="184"/>
      <c r="S37" s="184"/>
      <c r="T37" s="184"/>
      <c r="U37" s="184"/>
      <c r="V37" s="187">
        <f t="shared" si="3"/>
        <v>0</v>
      </c>
      <c r="W37" s="140"/>
      <c r="X37" s="140"/>
      <c r="Y37" s="140"/>
      <c r="Z37" s="140"/>
      <c r="AK37" s="8"/>
      <c r="AL37" s="9"/>
      <c r="AM37" s="12"/>
      <c r="AU37" s="8"/>
      <c r="AV37" s="9"/>
    </row>
    <row r="38" spans="1:48" s="5" customFormat="1" ht="27.75">
      <c r="A38" s="46" t="s">
        <v>66</v>
      </c>
      <c r="B38" s="192">
        <v>700</v>
      </c>
      <c r="C38" s="184"/>
      <c r="D38" s="184"/>
      <c r="E38" s="184">
        <v>400</v>
      </c>
      <c r="F38" s="200">
        <f t="shared" si="0"/>
        <v>57.14285714285714</v>
      </c>
      <c r="G38" s="183"/>
      <c r="H38" s="183"/>
      <c r="I38" s="183"/>
      <c r="J38" s="183"/>
      <c r="K38" s="183"/>
      <c r="L38" s="183"/>
      <c r="M38" s="140">
        <v>25</v>
      </c>
      <c r="N38" s="148"/>
      <c r="O38" s="231">
        <f t="shared" si="4"/>
        <v>300</v>
      </c>
      <c r="P38" s="183"/>
      <c r="Q38" s="184">
        <v>300</v>
      </c>
      <c r="R38" s="184"/>
      <c r="S38" s="184"/>
      <c r="T38" s="184"/>
      <c r="U38" s="184"/>
      <c r="V38" s="187">
        <f t="shared" si="3"/>
        <v>42.857142857142854</v>
      </c>
      <c r="W38" s="140"/>
      <c r="X38" s="140"/>
      <c r="Y38" s="140"/>
      <c r="Z38" s="140"/>
      <c r="AK38" s="8"/>
      <c r="AL38" s="9"/>
      <c r="AM38" s="12"/>
      <c r="AU38" s="8"/>
      <c r="AV38" s="9"/>
    </row>
    <row r="39" spans="1:48" s="5" customFormat="1" ht="27.75">
      <c r="A39" s="45" t="s">
        <v>26</v>
      </c>
      <c r="B39" s="191">
        <v>200</v>
      </c>
      <c r="C39" s="184"/>
      <c r="D39" s="184"/>
      <c r="E39" s="184">
        <v>200</v>
      </c>
      <c r="F39" s="200">
        <f aca="true" t="shared" si="5" ref="F39:F63">E39/B39*100</f>
        <v>100</v>
      </c>
      <c r="G39" s="183"/>
      <c r="H39" s="183"/>
      <c r="I39" s="183"/>
      <c r="J39" s="183"/>
      <c r="K39" s="183"/>
      <c r="L39" s="183"/>
      <c r="M39" s="140"/>
      <c r="N39" s="148"/>
      <c r="O39" s="231">
        <f t="shared" si="4"/>
        <v>130</v>
      </c>
      <c r="P39" s="183"/>
      <c r="Q39" s="184">
        <v>130</v>
      </c>
      <c r="R39" s="184"/>
      <c r="S39" s="184"/>
      <c r="T39" s="184"/>
      <c r="U39" s="184"/>
      <c r="V39" s="187">
        <f t="shared" si="3"/>
        <v>65</v>
      </c>
      <c r="W39" s="140"/>
      <c r="X39" s="140"/>
      <c r="Y39" s="140"/>
      <c r="Z39" s="140"/>
      <c r="AK39" s="8"/>
      <c r="AL39" s="9"/>
      <c r="AM39" s="12"/>
      <c r="AU39" s="8"/>
      <c r="AV39" s="9"/>
    </row>
    <row r="40" spans="1:48" s="5" customFormat="1" ht="27.75">
      <c r="A40" s="45" t="s">
        <v>27</v>
      </c>
      <c r="B40" s="191">
        <v>300</v>
      </c>
      <c r="C40" s="140"/>
      <c r="D40" s="140"/>
      <c r="E40" s="140">
        <v>300</v>
      </c>
      <c r="F40" s="200">
        <f t="shared" si="5"/>
        <v>100</v>
      </c>
      <c r="G40" s="148"/>
      <c r="H40" s="148"/>
      <c r="I40" s="148"/>
      <c r="J40" s="148"/>
      <c r="K40" s="148"/>
      <c r="L40" s="148"/>
      <c r="M40" s="140"/>
      <c r="N40" s="148"/>
      <c r="O40" s="231">
        <f t="shared" si="4"/>
        <v>100</v>
      </c>
      <c r="P40" s="183"/>
      <c r="Q40" s="184">
        <v>100</v>
      </c>
      <c r="R40" s="184"/>
      <c r="S40" s="184"/>
      <c r="T40" s="184"/>
      <c r="U40" s="184"/>
      <c r="V40" s="187">
        <f t="shared" si="3"/>
        <v>33.33333333333333</v>
      </c>
      <c r="W40" s="140"/>
      <c r="X40" s="140"/>
      <c r="Y40" s="140"/>
      <c r="Z40" s="140"/>
      <c r="AK40" s="8"/>
      <c r="AL40" s="9"/>
      <c r="AM40" s="12"/>
      <c r="AU40" s="8"/>
      <c r="AV40" s="9"/>
    </row>
    <row r="41" spans="1:48" s="5" customFormat="1" ht="27.75">
      <c r="A41" s="46" t="s">
        <v>28</v>
      </c>
      <c r="B41" s="192">
        <v>700</v>
      </c>
      <c r="C41" s="140"/>
      <c r="D41" s="140"/>
      <c r="E41" s="140">
        <v>700</v>
      </c>
      <c r="F41" s="200">
        <f t="shared" si="5"/>
        <v>100</v>
      </c>
      <c r="G41" s="148"/>
      <c r="H41" s="148"/>
      <c r="I41" s="148"/>
      <c r="J41" s="148"/>
      <c r="K41" s="148"/>
      <c r="L41" s="148"/>
      <c r="M41" s="140"/>
      <c r="N41" s="148"/>
      <c r="O41" s="231">
        <f t="shared" si="4"/>
        <v>0</v>
      </c>
      <c r="P41" s="183"/>
      <c r="Q41" s="184"/>
      <c r="R41" s="184"/>
      <c r="S41" s="184"/>
      <c r="T41" s="184"/>
      <c r="U41" s="184"/>
      <c r="V41" s="187">
        <f t="shared" si="3"/>
        <v>0</v>
      </c>
      <c r="W41" s="140"/>
      <c r="X41" s="140"/>
      <c r="Y41" s="140"/>
      <c r="Z41" s="140"/>
      <c r="AK41" s="8"/>
      <c r="AL41" s="9"/>
      <c r="AM41" s="12"/>
      <c r="AU41" s="8"/>
      <c r="AV41" s="9"/>
    </row>
    <row r="42" spans="1:48" s="5" customFormat="1" ht="27.75">
      <c r="A42" s="45" t="s">
        <v>29</v>
      </c>
      <c r="B42" s="191">
        <v>170</v>
      </c>
      <c r="C42" s="140"/>
      <c r="D42" s="140"/>
      <c r="E42" s="140"/>
      <c r="F42" s="200">
        <f t="shared" si="5"/>
        <v>0</v>
      </c>
      <c r="G42" s="148"/>
      <c r="H42" s="148"/>
      <c r="I42" s="148"/>
      <c r="J42" s="148"/>
      <c r="K42" s="148"/>
      <c r="L42" s="148"/>
      <c r="M42" s="140"/>
      <c r="N42" s="148"/>
      <c r="O42" s="231">
        <f t="shared" si="4"/>
        <v>0</v>
      </c>
      <c r="P42" s="183"/>
      <c r="Q42" s="184"/>
      <c r="R42" s="184"/>
      <c r="S42" s="184"/>
      <c r="T42" s="184"/>
      <c r="U42" s="184"/>
      <c r="V42" s="187">
        <f t="shared" si="3"/>
        <v>0</v>
      </c>
      <c r="W42" s="140"/>
      <c r="X42" s="140"/>
      <c r="Y42" s="140"/>
      <c r="Z42" s="140"/>
      <c r="AK42" s="8"/>
      <c r="AL42" s="9"/>
      <c r="AM42" s="12"/>
      <c r="AU42" s="8"/>
      <c r="AV42" s="9"/>
    </row>
    <row r="43" spans="1:48" s="5" customFormat="1" ht="27.75">
      <c r="A43" s="45" t="s">
        <v>67</v>
      </c>
      <c r="B43" s="191">
        <v>360</v>
      </c>
      <c r="C43" s="140"/>
      <c r="D43" s="140"/>
      <c r="E43" s="140">
        <v>80</v>
      </c>
      <c r="F43" s="200">
        <f t="shared" si="5"/>
        <v>22.22222222222222</v>
      </c>
      <c r="G43" s="148"/>
      <c r="H43" s="148"/>
      <c r="I43" s="148"/>
      <c r="J43" s="148"/>
      <c r="K43" s="148"/>
      <c r="L43" s="148"/>
      <c r="M43" s="140"/>
      <c r="N43" s="148"/>
      <c r="O43" s="231">
        <f t="shared" si="4"/>
        <v>0</v>
      </c>
      <c r="P43" s="183"/>
      <c r="Q43" s="184"/>
      <c r="R43" s="184"/>
      <c r="S43" s="184"/>
      <c r="T43" s="184"/>
      <c r="U43" s="184"/>
      <c r="V43" s="187">
        <f t="shared" si="3"/>
        <v>0</v>
      </c>
      <c r="W43" s="140"/>
      <c r="X43" s="140"/>
      <c r="Y43" s="140"/>
      <c r="Z43" s="140"/>
      <c r="AK43" s="14"/>
      <c r="AL43" s="9"/>
      <c r="AM43" s="12"/>
      <c r="AU43" s="8"/>
      <c r="AV43" s="9"/>
    </row>
    <row r="44" spans="1:48" s="5" customFormat="1" ht="27.75">
      <c r="A44" s="45" t="s">
        <v>30</v>
      </c>
      <c r="B44" s="191">
        <v>90</v>
      </c>
      <c r="C44" s="140"/>
      <c r="D44" s="140"/>
      <c r="E44" s="140">
        <v>90</v>
      </c>
      <c r="F44" s="200">
        <f t="shared" si="5"/>
        <v>100</v>
      </c>
      <c r="G44" s="148"/>
      <c r="H44" s="148"/>
      <c r="I44" s="148"/>
      <c r="J44" s="148"/>
      <c r="K44" s="148"/>
      <c r="L44" s="148"/>
      <c r="M44" s="140"/>
      <c r="N44" s="148"/>
      <c r="O44" s="231">
        <f t="shared" si="4"/>
        <v>0</v>
      </c>
      <c r="P44" s="183"/>
      <c r="Q44" s="184"/>
      <c r="R44" s="184"/>
      <c r="S44" s="184"/>
      <c r="T44" s="184"/>
      <c r="U44" s="184"/>
      <c r="V44" s="187">
        <f t="shared" si="3"/>
        <v>0</v>
      </c>
      <c r="W44" s="140"/>
      <c r="X44" s="140"/>
      <c r="Y44" s="140"/>
      <c r="Z44" s="140"/>
      <c r="AU44" s="8"/>
      <c r="AV44" s="9"/>
    </row>
    <row r="45" spans="1:48" s="5" customFormat="1" ht="27.75">
      <c r="A45" s="45" t="s">
        <v>32</v>
      </c>
      <c r="B45" s="191">
        <v>250</v>
      </c>
      <c r="C45" s="140"/>
      <c r="D45" s="140"/>
      <c r="E45" s="140">
        <v>250</v>
      </c>
      <c r="F45" s="200">
        <f t="shared" si="5"/>
        <v>100</v>
      </c>
      <c r="G45" s="148"/>
      <c r="H45" s="148"/>
      <c r="I45" s="148"/>
      <c r="J45" s="148"/>
      <c r="K45" s="148"/>
      <c r="L45" s="148"/>
      <c r="M45" s="140"/>
      <c r="N45" s="148"/>
      <c r="O45" s="231">
        <f t="shared" si="4"/>
        <v>0</v>
      </c>
      <c r="P45" s="183"/>
      <c r="Q45" s="184"/>
      <c r="R45" s="184"/>
      <c r="S45" s="184"/>
      <c r="T45" s="184"/>
      <c r="U45" s="184"/>
      <c r="V45" s="187">
        <f t="shared" si="3"/>
        <v>0</v>
      </c>
      <c r="W45" s="140"/>
      <c r="X45" s="140"/>
      <c r="Y45" s="140"/>
      <c r="Z45" s="140"/>
      <c r="AU45" s="8"/>
      <c r="AV45" s="9"/>
    </row>
    <row r="46" spans="1:48" s="5" customFormat="1" ht="27.75">
      <c r="A46" s="45" t="s">
        <v>33</v>
      </c>
      <c r="B46" s="191">
        <v>230</v>
      </c>
      <c r="C46" s="140"/>
      <c r="D46" s="140"/>
      <c r="E46" s="140">
        <v>230</v>
      </c>
      <c r="F46" s="200">
        <f t="shared" si="5"/>
        <v>100</v>
      </c>
      <c r="G46" s="148"/>
      <c r="H46" s="148"/>
      <c r="I46" s="148"/>
      <c r="J46" s="148"/>
      <c r="K46" s="148"/>
      <c r="L46" s="148"/>
      <c r="M46" s="140"/>
      <c r="N46" s="148"/>
      <c r="O46" s="231">
        <f t="shared" si="4"/>
        <v>0</v>
      </c>
      <c r="P46" s="183"/>
      <c r="Q46" s="184"/>
      <c r="R46" s="184"/>
      <c r="S46" s="184"/>
      <c r="T46" s="184"/>
      <c r="U46" s="184"/>
      <c r="V46" s="187">
        <f t="shared" si="3"/>
        <v>0</v>
      </c>
      <c r="W46" s="140"/>
      <c r="X46" s="140"/>
      <c r="Y46" s="140"/>
      <c r="Z46" s="140"/>
      <c r="AU46" s="8"/>
      <c r="AV46" s="9"/>
    </row>
    <row r="47" spans="1:26" s="5" customFormat="1" ht="27.75">
      <c r="A47" s="45" t="s">
        <v>113</v>
      </c>
      <c r="B47" s="191">
        <v>336</v>
      </c>
      <c r="C47" s="184"/>
      <c r="D47" s="140"/>
      <c r="E47" s="140">
        <v>336</v>
      </c>
      <c r="F47" s="200">
        <f t="shared" si="5"/>
        <v>100</v>
      </c>
      <c r="G47" s="148"/>
      <c r="H47" s="148"/>
      <c r="I47" s="148"/>
      <c r="J47" s="148"/>
      <c r="K47" s="148"/>
      <c r="L47" s="148"/>
      <c r="M47" s="140"/>
      <c r="N47" s="148"/>
      <c r="O47" s="231">
        <f t="shared" si="4"/>
        <v>20</v>
      </c>
      <c r="P47" s="183"/>
      <c r="Q47" s="184">
        <v>20</v>
      </c>
      <c r="R47" s="184"/>
      <c r="S47" s="184"/>
      <c r="T47" s="184"/>
      <c r="U47" s="184"/>
      <c r="V47" s="187">
        <f t="shared" si="3"/>
        <v>5.952380952380952</v>
      </c>
      <c r="W47" s="140"/>
      <c r="X47" s="140"/>
      <c r="Y47" s="140"/>
      <c r="Z47" s="140"/>
    </row>
    <row r="48" spans="1:105" s="7" customFormat="1" ht="27.75">
      <c r="A48" s="45" t="s">
        <v>137</v>
      </c>
      <c r="B48" s="191">
        <v>600</v>
      </c>
      <c r="C48" s="184"/>
      <c r="D48" s="140"/>
      <c r="E48" s="140">
        <v>600</v>
      </c>
      <c r="F48" s="200">
        <f t="shared" si="5"/>
        <v>100</v>
      </c>
      <c r="G48" s="148"/>
      <c r="H48" s="148"/>
      <c r="I48" s="148"/>
      <c r="J48" s="148"/>
      <c r="K48" s="148"/>
      <c r="L48" s="148"/>
      <c r="M48" s="140"/>
      <c r="N48" s="148"/>
      <c r="O48" s="231">
        <f t="shared" si="4"/>
        <v>200</v>
      </c>
      <c r="P48" s="183"/>
      <c r="Q48" s="184">
        <v>200</v>
      </c>
      <c r="R48" s="190"/>
      <c r="S48" s="184"/>
      <c r="T48" s="184"/>
      <c r="U48" s="184"/>
      <c r="V48" s="187">
        <f t="shared" si="3"/>
        <v>33.33333333333333</v>
      </c>
      <c r="W48" s="140"/>
      <c r="X48" s="140"/>
      <c r="Y48" s="140"/>
      <c r="Z48" s="140"/>
      <c r="AA48" s="5"/>
      <c r="AB48" s="5"/>
      <c r="AC48" s="5"/>
      <c r="AD48" s="5" t="s">
        <v>13</v>
      </c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</row>
    <row r="49" spans="1:26" s="5" customFormat="1" ht="27.75">
      <c r="A49" s="45" t="s">
        <v>60</v>
      </c>
      <c r="B49" s="191">
        <v>280</v>
      </c>
      <c r="C49" s="184"/>
      <c r="D49" s="140"/>
      <c r="E49" s="140">
        <v>200</v>
      </c>
      <c r="F49" s="200">
        <f t="shared" si="5"/>
        <v>71.42857142857143</v>
      </c>
      <c r="G49" s="148"/>
      <c r="H49" s="148"/>
      <c r="I49" s="148" t="s">
        <v>13</v>
      </c>
      <c r="J49" s="148"/>
      <c r="K49" s="148"/>
      <c r="L49" s="148"/>
      <c r="M49" s="140"/>
      <c r="N49" s="148"/>
      <c r="O49" s="231">
        <f t="shared" si="4"/>
        <v>0</v>
      </c>
      <c r="P49" s="183"/>
      <c r="Q49" s="184"/>
      <c r="R49" s="190"/>
      <c r="S49" s="184"/>
      <c r="T49" s="184"/>
      <c r="U49" s="184"/>
      <c r="V49" s="187">
        <f t="shared" si="3"/>
        <v>0</v>
      </c>
      <c r="W49" s="140"/>
      <c r="X49" s="140"/>
      <c r="Y49" s="140"/>
      <c r="Z49" s="140"/>
    </row>
    <row r="50" spans="1:105" s="7" customFormat="1" ht="27.75">
      <c r="A50" s="45" t="s">
        <v>34</v>
      </c>
      <c r="B50" s="191">
        <v>120</v>
      </c>
      <c r="C50" s="184"/>
      <c r="D50" s="140"/>
      <c r="E50" s="140">
        <v>120</v>
      </c>
      <c r="F50" s="200">
        <f t="shared" si="5"/>
        <v>100</v>
      </c>
      <c r="G50" s="148"/>
      <c r="H50" s="148"/>
      <c r="I50" s="148"/>
      <c r="J50" s="148"/>
      <c r="K50" s="148"/>
      <c r="L50" s="148"/>
      <c r="M50" s="140"/>
      <c r="N50" s="148"/>
      <c r="O50" s="231">
        <f t="shared" si="4"/>
        <v>0</v>
      </c>
      <c r="P50" s="183"/>
      <c r="Q50" s="184"/>
      <c r="R50" s="184"/>
      <c r="S50" s="184"/>
      <c r="T50" s="184"/>
      <c r="U50" s="184"/>
      <c r="V50" s="187">
        <f t="shared" si="3"/>
        <v>0</v>
      </c>
      <c r="W50" s="140"/>
      <c r="X50" s="140"/>
      <c r="Y50" s="140"/>
      <c r="Z50" s="140"/>
      <c r="AA50" s="5"/>
      <c r="AB50" s="5"/>
      <c r="AC50" s="5" t="s">
        <v>13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</row>
    <row r="51" spans="1:26" s="5" customFormat="1" ht="27.75">
      <c r="A51" s="45" t="s">
        <v>35</v>
      </c>
      <c r="B51" s="191">
        <v>50</v>
      </c>
      <c r="C51" s="184"/>
      <c r="D51" s="140"/>
      <c r="E51" s="140">
        <v>50</v>
      </c>
      <c r="F51" s="200">
        <f t="shared" si="5"/>
        <v>100</v>
      </c>
      <c r="G51" s="148"/>
      <c r="H51" s="148"/>
      <c r="I51" s="148"/>
      <c r="J51" s="148"/>
      <c r="K51" s="148"/>
      <c r="L51" s="148"/>
      <c r="M51" s="184"/>
      <c r="N51" s="148"/>
      <c r="O51" s="231">
        <f t="shared" si="4"/>
        <v>0</v>
      </c>
      <c r="P51" s="183"/>
      <c r="Q51" s="184"/>
      <c r="R51" s="184"/>
      <c r="S51" s="184"/>
      <c r="T51" s="184"/>
      <c r="U51" s="184"/>
      <c r="V51" s="187">
        <f t="shared" si="3"/>
        <v>0</v>
      </c>
      <c r="W51" s="140"/>
      <c r="X51" s="140"/>
      <c r="Y51" s="140"/>
      <c r="Z51" s="140"/>
    </row>
    <row r="52" spans="1:26" s="5" customFormat="1" ht="27.75">
      <c r="A52" s="45" t="s">
        <v>134</v>
      </c>
      <c r="B52" s="191">
        <v>700</v>
      </c>
      <c r="C52" s="184"/>
      <c r="D52" s="140"/>
      <c r="E52" s="140">
        <v>700</v>
      </c>
      <c r="F52" s="200">
        <f t="shared" si="5"/>
        <v>100</v>
      </c>
      <c r="G52" s="148"/>
      <c r="H52" s="148"/>
      <c r="I52" s="184"/>
      <c r="J52" s="140"/>
      <c r="K52" s="184"/>
      <c r="L52" s="148"/>
      <c r="M52" s="184">
        <v>100</v>
      </c>
      <c r="N52" s="148"/>
      <c r="O52" s="231">
        <f t="shared" si="4"/>
        <v>370</v>
      </c>
      <c r="P52" s="183"/>
      <c r="Q52" s="184">
        <v>370</v>
      </c>
      <c r="R52" s="184"/>
      <c r="S52" s="184"/>
      <c r="T52" s="184"/>
      <c r="U52" s="184"/>
      <c r="V52" s="187">
        <f t="shared" si="3"/>
        <v>52.85714285714286</v>
      </c>
      <c r="W52" s="140"/>
      <c r="X52" s="140"/>
      <c r="Y52" s="140"/>
      <c r="Z52" s="140"/>
    </row>
    <row r="53" spans="1:26" s="5" customFormat="1" ht="27.75">
      <c r="A53" s="45" t="s">
        <v>115</v>
      </c>
      <c r="B53" s="191">
        <v>180</v>
      </c>
      <c r="C53" s="184"/>
      <c r="D53" s="140"/>
      <c r="E53" s="140">
        <v>180</v>
      </c>
      <c r="F53" s="200">
        <f t="shared" si="5"/>
        <v>100</v>
      </c>
      <c r="G53" s="148"/>
      <c r="H53" s="148"/>
      <c r="I53" s="148"/>
      <c r="J53" s="148"/>
      <c r="K53" s="183"/>
      <c r="L53" s="148"/>
      <c r="M53" s="184"/>
      <c r="N53" s="148"/>
      <c r="O53" s="231">
        <f t="shared" si="4"/>
        <v>110</v>
      </c>
      <c r="P53" s="183"/>
      <c r="Q53" s="184">
        <v>110</v>
      </c>
      <c r="R53" s="184"/>
      <c r="S53" s="184"/>
      <c r="T53" s="184"/>
      <c r="U53" s="184"/>
      <c r="V53" s="187">
        <f t="shared" si="3"/>
        <v>61.111111111111114</v>
      </c>
      <c r="W53" s="140"/>
      <c r="X53" s="140"/>
      <c r="Y53" s="140"/>
      <c r="Z53" s="140"/>
    </row>
    <row r="54" spans="1:26" s="5" customFormat="1" ht="27.75">
      <c r="A54" s="45" t="s">
        <v>114</v>
      </c>
      <c r="B54" s="191">
        <v>500</v>
      </c>
      <c r="C54" s="184"/>
      <c r="D54" s="140"/>
      <c r="E54" s="140">
        <v>500</v>
      </c>
      <c r="F54" s="200">
        <f t="shared" si="5"/>
        <v>100</v>
      </c>
      <c r="G54" s="148"/>
      <c r="H54" s="148"/>
      <c r="I54" s="148"/>
      <c r="J54" s="148"/>
      <c r="K54" s="183"/>
      <c r="L54" s="148"/>
      <c r="M54" s="184"/>
      <c r="N54" s="148"/>
      <c r="O54" s="231">
        <f t="shared" si="4"/>
        <v>0</v>
      </c>
      <c r="P54" s="183"/>
      <c r="Q54" s="184"/>
      <c r="R54" s="184"/>
      <c r="S54" s="184"/>
      <c r="T54" s="184"/>
      <c r="U54" s="184"/>
      <c r="V54" s="187">
        <f t="shared" si="3"/>
        <v>0</v>
      </c>
      <c r="W54" s="140"/>
      <c r="X54" s="140"/>
      <c r="Y54" s="140"/>
      <c r="Z54" s="140"/>
    </row>
    <row r="55" spans="1:26" s="5" customFormat="1" ht="27.75">
      <c r="A55" s="46" t="s">
        <v>71</v>
      </c>
      <c r="B55" s="192">
        <v>100</v>
      </c>
      <c r="C55" s="184"/>
      <c r="D55" s="140"/>
      <c r="E55" s="140">
        <v>100</v>
      </c>
      <c r="F55" s="200">
        <f t="shared" si="5"/>
        <v>100</v>
      </c>
      <c r="G55" s="148"/>
      <c r="H55" s="148"/>
      <c r="I55" s="148"/>
      <c r="J55" s="148"/>
      <c r="K55" s="183"/>
      <c r="L55" s="148"/>
      <c r="M55" s="184">
        <v>75</v>
      </c>
      <c r="N55" s="148"/>
      <c r="O55" s="231">
        <f t="shared" si="4"/>
        <v>100</v>
      </c>
      <c r="P55" s="183"/>
      <c r="Q55" s="184">
        <v>100</v>
      </c>
      <c r="R55" s="184"/>
      <c r="S55" s="184"/>
      <c r="T55" s="184"/>
      <c r="U55" s="184"/>
      <c r="V55" s="187">
        <f t="shared" si="3"/>
        <v>100</v>
      </c>
      <c r="W55" s="140"/>
      <c r="X55" s="140"/>
      <c r="Y55" s="140"/>
      <c r="Z55" s="140"/>
    </row>
    <row r="56" spans="1:26" s="5" customFormat="1" ht="27.75">
      <c r="A56" s="46" t="s">
        <v>37</v>
      </c>
      <c r="B56" s="192">
        <v>150</v>
      </c>
      <c r="C56" s="184"/>
      <c r="D56" s="140"/>
      <c r="E56" s="140">
        <v>150</v>
      </c>
      <c r="F56" s="200">
        <f t="shared" si="5"/>
        <v>100</v>
      </c>
      <c r="G56" s="148"/>
      <c r="H56" s="148"/>
      <c r="I56" s="148"/>
      <c r="J56" s="148"/>
      <c r="K56" s="183"/>
      <c r="L56" s="148"/>
      <c r="M56" s="184"/>
      <c r="N56" s="148"/>
      <c r="O56" s="231">
        <f t="shared" si="4"/>
        <v>0</v>
      </c>
      <c r="P56" s="183"/>
      <c r="Q56" s="184"/>
      <c r="R56" s="184"/>
      <c r="S56" s="184"/>
      <c r="T56" s="184"/>
      <c r="U56" s="184"/>
      <c r="V56" s="187">
        <f t="shared" si="3"/>
        <v>0</v>
      </c>
      <c r="W56" s="140"/>
      <c r="X56" s="140"/>
      <c r="Y56" s="140"/>
      <c r="Z56" s="140"/>
    </row>
    <row r="57" spans="1:26" s="5" customFormat="1" ht="27.75">
      <c r="A57" s="46" t="s">
        <v>59</v>
      </c>
      <c r="B57" s="192">
        <v>350</v>
      </c>
      <c r="C57" s="140"/>
      <c r="D57" s="140"/>
      <c r="E57" s="140">
        <v>350</v>
      </c>
      <c r="F57" s="200">
        <f t="shared" si="5"/>
        <v>100</v>
      </c>
      <c r="G57" s="148"/>
      <c r="H57" s="148"/>
      <c r="I57" s="148"/>
      <c r="J57" s="148"/>
      <c r="K57" s="183"/>
      <c r="L57" s="148"/>
      <c r="M57" s="140"/>
      <c r="N57" s="148"/>
      <c r="O57" s="231">
        <f t="shared" si="4"/>
        <v>200</v>
      </c>
      <c r="P57" s="183"/>
      <c r="Q57" s="184">
        <v>200</v>
      </c>
      <c r="R57" s="184"/>
      <c r="S57" s="184"/>
      <c r="T57" s="184"/>
      <c r="U57" s="184"/>
      <c r="V57" s="187">
        <f t="shared" si="3"/>
        <v>57.14285714285714</v>
      </c>
      <c r="W57" s="140"/>
      <c r="X57" s="140"/>
      <c r="Y57" s="140"/>
      <c r="Z57" s="140"/>
    </row>
    <row r="58" spans="1:26" s="5" customFormat="1" ht="27.75">
      <c r="A58" s="47" t="s">
        <v>112</v>
      </c>
      <c r="B58" s="191">
        <v>60</v>
      </c>
      <c r="C58" s="140"/>
      <c r="D58" s="140"/>
      <c r="E58" s="140"/>
      <c r="F58" s="200">
        <f t="shared" si="5"/>
        <v>0</v>
      </c>
      <c r="G58" s="148"/>
      <c r="H58" s="148"/>
      <c r="I58" s="148"/>
      <c r="J58" s="148"/>
      <c r="K58" s="183"/>
      <c r="L58" s="148"/>
      <c r="M58" s="140"/>
      <c r="N58" s="148"/>
      <c r="O58" s="231">
        <f t="shared" si="4"/>
        <v>0</v>
      </c>
      <c r="P58" s="183"/>
      <c r="Q58" s="184"/>
      <c r="R58" s="184"/>
      <c r="S58" s="184"/>
      <c r="T58" s="184"/>
      <c r="U58" s="184"/>
      <c r="V58" s="187">
        <f t="shared" si="3"/>
        <v>0</v>
      </c>
      <c r="W58" s="140"/>
      <c r="X58" s="140"/>
      <c r="Y58" s="140"/>
      <c r="Z58" s="140"/>
    </row>
    <row r="59" spans="1:26" s="5" customFormat="1" ht="27.75">
      <c r="A59" s="46" t="s">
        <v>74</v>
      </c>
      <c r="B59" s="192">
        <v>150</v>
      </c>
      <c r="C59" s="140"/>
      <c r="D59" s="140"/>
      <c r="E59" s="140">
        <v>150</v>
      </c>
      <c r="F59" s="200">
        <f t="shared" si="5"/>
        <v>100</v>
      </c>
      <c r="G59" s="148"/>
      <c r="H59" s="148"/>
      <c r="I59" s="148"/>
      <c r="J59" s="148"/>
      <c r="K59" s="148"/>
      <c r="L59" s="148"/>
      <c r="M59" s="140"/>
      <c r="N59" s="148"/>
      <c r="O59" s="231">
        <f t="shared" si="4"/>
        <v>100</v>
      </c>
      <c r="P59" s="183"/>
      <c r="Q59" s="184">
        <v>100</v>
      </c>
      <c r="R59" s="184"/>
      <c r="S59" s="184"/>
      <c r="T59" s="184"/>
      <c r="U59" s="184"/>
      <c r="V59" s="187">
        <f t="shared" si="3"/>
        <v>66.66666666666666</v>
      </c>
      <c r="W59" s="140"/>
      <c r="X59" s="140"/>
      <c r="Y59" s="140"/>
      <c r="Z59" s="140"/>
    </row>
    <row r="60" spans="1:26" s="5" customFormat="1" ht="27.75">
      <c r="A60" s="46" t="s">
        <v>110</v>
      </c>
      <c r="B60" s="192">
        <v>35</v>
      </c>
      <c r="C60" s="140"/>
      <c r="D60" s="140"/>
      <c r="E60" s="140"/>
      <c r="F60" s="200">
        <f t="shared" si="5"/>
        <v>0</v>
      </c>
      <c r="G60" s="148"/>
      <c r="H60" s="148"/>
      <c r="I60" s="148"/>
      <c r="J60" s="148"/>
      <c r="K60" s="148"/>
      <c r="L60" s="148"/>
      <c r="M60" s="140"/>
      <c r="N60" s="148"/>
      <c r="O60" s="231">
        <f t="shared" si="4"/>
        <v>0</v>
      </c>
      <c r="P60" s="183"/>
      <c r="Q60" s="184"/>
      <c r="R60" s="184"/>
      <c r="S60" s="184"/>
      <c r="T60" s="184"/>
      <c r="U60" s="184"/>
      <c r="V60" s="187">
        <f t="shared" si="3"/>
        <v>0</v>
      </c>
      <c r="W60" s="140"/>
      <c r="X60" s="140"/>
      <c r="Y60" s="140"/>
      <c r="Z60" s="140"/>
    </row>
    <row r="61" spans="1:26" s="5" customFormat="1" ht="27.75">
      <c r="A61" s="46" t="s">
        <v>131</v>
      </c>
      <c r="B61" s="192">
        <v>100</v>
      </c>
      <c r="C61" s="140"/>
      <c r="D61" s="140"/>
      <c r="E61" s="140">
        <v>100</v>
      </c>
      <c r="F61" s="200">
        <f t="shared" si="5"/>
        <v>100</v>
      </c>
      <c r="G61" s="148"/>
      <c r="H61" s="148"/>
      <c r="I61" s="148"/>
      <c r="J61" s="148"/>
      <c r="K61" s="148"/>
      <c r="L61" s="148"/>
      <c r="M61" s="140"/>
      <c r="N61" s="148"/>
      <c r="O61" s="231">
        <f t="shared" si="4"/>
        <v>20</v>
      </c>
      <c r="P61" s="183"/>
      <c r="Q61" s="184">
        <v>20</v>
      </c>
      <c r="R61" s="184"/>
      <c r="S61" s="184"/>
      <c r="T61" s="184"/>
      <c r="U61" s="184"/>
      <c r="V61" s="187">
        <f t="shared" si="3"/>
        <v>20</v>
      </c>
      <c r="W61" s="140"/>
      <c r="X61" s="140"/>
      <c r="Y61" s="140"/>
      <c r="Z61" s="140"/>
    </row>
    <row r="62" spans="1:26" s="5" customFormat="1" ht="27.75">
      <c r="A62" s="46" t="s">
        <v>135</v>
      </c>
      <c r="B62" s="192">
        <v>340</v>
      </c>
      <c r="C62" s="140"/>
      <c r="D62" s="140"/>
      <c r="E62" s="140">
        <v>480</v>
      </c>
      <c r="F62" s="200">
        <f t="shared" si="5"/>
        <v>141.1764705882353</v>
      </c>
      <c r="G62" s="148"/>
      <c r="H62" s="148"/>
      <c r="I62" s="148"/>
      <c r="J62" s="148"/>
      <c r="K62" s="148"/>
      <c r="L62" s="148"/>
      <c r="M62" s="140"/>
      <c r="N62" s="148"/>
      <c r="O62" s="231">
        <f t="shared" si="4"/>
        <v>0</v>
      </c>
      <c r="P62" s="183"/>
      <c r="Q62" s="184"/>
      <c r="R62" s="184"/>
      <c r="S62" s="184"/>
      <c r="T62" s="184"/>
      <c r="U62" s="184"/>
      <c r="V62" s="187">
        <f t="shared" si="3"/>
        <v>0</v>
      </c>
      <c r="W62" s="140"/>
      <c r="X62" s="140"/>
      <c r="Y62" s="140"/>
      <c r="Z62" s="140"/>
    </row>
    <row r="63" spans="1:26" s="5" customFormat="1" ht="27.75">
      <c r="A63" s="46" t="s">
        <v>132</v>
      </c>
      <c r="B63" s="192"/>
      <c r="C63" s="140" t="s">
        <v>13</v>
      </c>
      <c r="D63" s="140"/>
      <c r="E63" s="140">
        <v>50</v>
      </c>
      <c r="F63" s="200" t="e">
        <f t="shared" si="5"/>
        <v>#DIV/0!</v>
      </c>
      <c r="G63" s="148"/>
      <c r="H63" s="148"/>
      <c r="I63" s="148"/>
      <c r="J63" s="148"/>
      <c r="K63" s="148"/>
      <c r="L63" s="148"/>
      <c r="M63" s="140"/>
      <c r="N63" s="148"/>
      <c r="O63" s="231">
        <f t="shared" si="4"/>
        <v>0</v>
      </c>
      <c r="P63" s="183"/>
      <c r="Q63" s="184"/>
      <c r="R63" s="184"/>
      <c r="S63" s="184"/>
      <c r="T63" s="184"/>
      <c r="U63" s="184"/>
      <c r="V63" s="187" t="e">
        <f t="shared" si="3"/>
        <v>#DIV/0!</v>
      </c>
      <c r="W63" s="140"/>
      <c r="X63" s="140"/>
      <c r="Y63" s="140"/>
      <c r="Z63" s="140"/>
    </row>
    <row r="64" spans="1:26" s="5" customFormat="1" ht="27.75">
      <c r="A64" s="46" t="s">
        <v>138</v>
      </c>
      <c r="B64" s="192"/>
      <c r="C64" s="147"/>
      <c r="D64" s="147"/>
      <c r="E64" s="147"/>
      <c r="F64" s="229"/>
      <c r="G64" s="149"/>
      <c r="H64" s="149"/>
      <c r="I64" s="149"/>
      <c r="J64" s="149"/>
      <c r="K64" s="149"/>
      <c r="L64" s="149"/>
      <c r="M64" s="147"/>
      <c r="N64" s="149"/>
      <c r="O64" s="231">
        <f t="shared" si="4"/>
        <v>20</v>
      </c>
      <c r="P64" s="208"/>
      <c r="Q64" s="189">
        <v>20</v>
      </c>
      <c r="R64" s="189"/>
      <c r="S64" s="189"/>
      <c r="T64" s="189"/>
      <c r="U64" s="189"/>
      <c r="V64" s="187" t="e">
        <f t="shared" si="3"/>
        <v>#DIV/0!</v>
      </c>
      <c r="W64" s="147"/>
      <c r="X64" s="147"/>
      <c r="Y64" s="147"/>
      <c r="Z64" s="147"/>
    </row>
    <row r="65" spans="1:26" s="5" customFormat="1" ht="28.5" thickBot="1">
      <c r="A65" s="48" t="s">
        <v>75</v>
      </c>
      <c r="B65" s="192">
        <v>100</v>
      </c>
      <c r="C65" s="147"/>
      <c r="D65" s="147"/>
      <c r="E65" s="147">
        <v>100</v>
      </c>
      <c r="F65" s="226">
        <f>E65/B65*100</f>
        <v>100</v>
      </c>
      <c r="G65" s="149"/>
      <c r="H65" s="149"/>
      <c r="I65" s="149"/>
      <c r="J65" s="149"/>
      <c r="K65" s="149"/>
      <c r="L65" s="149"/>
      <c r="M65" s="147"/>
      <c r="N65" s="149"/>
      <c r="O65" s="251">
        <f t="shared" si="4"/>
        <v>0</v>
      </c>
      <c r="P65" s="208"/>
      <c r="Q65" s="189"/>
      <c r="R65" s="189"/>
      <c r="S65" s="189"/>
      <c r="T65" s="189"/>
      <c r="U65" s="189"/>
      <c r="V65" s="252">
        <f t="shared" si="3"/>
        <v>0</v>
      </c>
      <c r="W65" s="147"/>
      <c r="X65" s="147"/>
      <c r="Y65" s="147"/>
      <c r="Z65" s="147"/>
    </row>
    <row r="66" spans="1:26" s="5" customFormat="1" ht="28.5" thickBot="1">
      <c r="A66" s="434" t="s">
        <v>183</v>
      </c>
      <c r="B66" s="435"/>
      <c r="C66" s="433"/>
      <c r="D66" s="436"/>
      <c r="E66" s="436"/>
      <c r="F66" s="226"/>
      <c r="G66" s="437"/>
      <c r="H66" s="437"/>
      <c r="I66" s="437"/>
      <c r="J66" s="437"/>
      <c r="K66" s="437"/>
      <c r="L66" s="437"/>
      <c r="M66" s="436"/>
      <c r="N66" s="437"/>
      <c r="O66" s="251"/>
      <c r="P66" s="438"/>
      <c r="Q66" s="439"/>
      <c r="R66" s="184"/>
      <c r="S66" s="184"/>
      <c r="T66" s="184"/>
      <c r="U66" s="184"/>
      <c r="V66" s="188">
        <v>0</v>
      </c>
      <c r="W66" s="140"/>
      <c r="X66" s="140"/>
      <c r="Y66" s="140"/>
      <c r="Z66" s="140"/>
    </row>
    <row r="67" spans="1:26" s="5" customFormat="1" ht="33.75" customHeight="1" thickBot="1">
      <c r="A67" s="49" t="s">
        <v>22</v>
      </c>
      <c r="B67" s="122">
        <f>SUM(B29:B65)</f>
        <v>10926</v>
      </c>
      <c r="C67" s="209"/>
      <c r="D67" s="150"/>
      <c r="E67" s="150">
        <f>SUM(E29:E65)</f>
        <v>10226</v>
      </c>
      <c r="F67" s="227">
        <f>E67/B67*100</f>
        <v>93.59326377448288</v>
      </c>
      <c r="G67" s="150"/>
      <c r="H67" s="150"/>
      <c r="I67" s="150"/>
      <c r="J67" s="150"/>
      <c r="K67" s="150"/>
      <c r="L67" s="150"/>
      <c r="M67" s="150">
        <f>SUM(M29:M65)</f>
        <v>425</v>
      </c>
      <c r="N67" s="223"/>
      <c r="O67" s="223">
        <f>Q67+R67+S67+T67+U67</f>
        <v>3080</v>
      </c>
      <c r="P67" s="223"/>
      <c r="Q67" s="150">
        <f>SUM(Q29:Q65)</f>
        <v>3030</v>
      </c>
      <c r="R67" s="440">
        <f>SUM(R29:R65)</f>
        <v>50</v>
      </c>
      <c r="S67" s="440"/>
      <c r="T67" s="440"/>
      <c r="U67" s="440"/>
      <c r="V67" s="441">
        <f t="shared" si="3"/>
        <v>28.189639392275307</v>
      </c>
      <c r="W67" s="440"/>
      <c r="X67" s="440"/>
      <c r="Y67" s="440"/>
      <c r="Z67" s="442"/>
    </row>
    <row r="68" spans="1:32" s="1" customFormat="1" ht="35.25" customHeight="1" thickBot="1">
      <c r="A68" s="50" t="s">
        <v>15</v>
      </c>
      <c r="B68" s="213">
        <f>B28+B67</f>
        <v>41181</v>
      </c>
      <c r="C68" s="210">
        <f>C28+C67</f>
        <v>7360</v>
      </c>
      <c r="D68" s="211"/>
      <c r="E68" s="211">
        <f>E28+E67</f>
        <v>37451</v>
      </c>
      <c r="F68" s="228">
        <f>E68/B68*100</f>
        <v>90.94242490468906</v>
      </c>
      <c r="G68" s="211"/>
      <c r="H68" s="211"/>
      <c r="I68" s="211">
        <f>I28+I67</f>
        <v>7065</v>
      </c>
      <c r="J68" s="211">
        <f>J28+J67</f>
        <v>234.25000000000003</v>
      </c>
      <c r="K68" s="211">
        <f>K28+K67</f>
        <v>482.25</v>
      </c>
      <c r="L68" s="211"/>
      <c r="M68" s="211">
        <f>M28+M67</f>
        <v>2631</v>
      </c>
      <c r="N68" s="211"/>
      <c r="O68" s="224">
        <f>Q68+R68+S68+T68+U68</f>
        <v>18024</v>
      </c>
      <c r="P68" s="224"/>
      <c r="Q68" s="212">
        <f>Q28+Q67</f>
        <v>15284</v>
      </c>
      <c r="R68" s="212">
        <f>R67+R28</f>
        <v>420</v>
      </c>
      <c r="S68" s="212">
        <f>S28+S67</f>
        <v>1060</v>
      </c>
      <c r="T68" s="212">
        <f>T28+T67</f>
        <v>180</v>
      </c>
      <c r="U68" s="212">
        <f>U28+U67</f>
        <v>1080</v>
      </c>
      <c r="V68" s="253">
        <f t="shared" si="3"/>
        <v>43.767756975304145</v>
      </c>
      <c r="W68" s="212"/>
      <c r="X68" s="212">
        <f>X28+X67</f>
        <v>480</v>
      </c>
      <c r="Y68" s="212">
        <f>Y28+Y67</f>
        <v>480</v>
      </c>
      <c r="Z68" s="225"/>
      <c r="AA68" s="5"/>
      <c r="AB68" s="5"/>
      <c r="AC68" s="5"/>
      <c r="AD68" s="5"/>
      <c r="AE68" s="5"/>
      <c r="AF68" s="5"/>
    </row>
    <row r="69" spans="1:26" ht="25.5" customHeight="1" thickBot="1">
      <c r="A69" s="19" t="s">
        <v>136</v>
      </c>
      <c r="B69" s="17">
        <v>44624</v>
      </c>
      <c r="C69" s="214">
        <v>18591</v>
      </c>
      <c r="D69" s="215"/>
      <c r="E69" s="216">
        <v>42560</v>
      </c>
      <c r="F69" s="217">
        <v>95.4</v>
      </c>
      <c r="G69" s="214"/>
      <c r="H69" s="215"/>
      <c r="I69" s="214">
        <v>10162</v>
      </c>
      <c r="J69" s="218">
        <v>182.99</v>
      </c>
      <c r="K69" s="215">
        <v>576.73</v>
      </c>
      <c r="L69" s="216">
        <v>4214</v>
      </c>
      <c r="M69" s="216">
        <v>3001</v>
      </c>
      <c r="N69" s="41"/>
      <c r="O69" s="219">
        <v>17835</v>
      </c>
      <c r="P69" s="219"/>
      <c r="Q69" s="220">
        <v>17048</v>
      </c>
      <c r="R69" s="218">
        <v>365</v>
      </c>
      <c r="S69" s="218">
        <v>422</v>
      </c>
      <c r="T69" s="221"/>
      <c r="U69" s="216"/>
      <c r="V69" s="222"/>
      <c r="W69" s="41">
        <v>150</v>
      </c>
      <c r="X69" s="216"/>
      <c r="Y69" s="216"/>
      <c r="Z69" s="216"/>
    </row>
    <row r="70" spans="19:22" ht="12.75">
      <c r="S70" t="s">
        <v>13</v>
      </c>
      <c r="V70" t="s">
        <v>13</v>
      </c>
    </row>
    <row r="71" spans="4:14" ht="12.75">
      <c r="D71" t="s">
        <v>13</v>
      </c>
      <c r="H71" t="s">
        <v>13</v>
      </c>
      <c r="N71" t="s">
        <v>13</v>
      </c>
    </row>
    <row r="74" ht="12.75">
      <c r="S74" t="s">
        <v>13</v>
      </c>
    </row>
    <row r="77" ht="12.75">
      <c r="W77" t="s">
        <v>13</v>
      </c>
    </row>
  </sheetData>
  <sheetProtection/>
  <mergeCells count="34">
    <mergeCell ref="B3:B6"/>
    <mergeCell ref="H3:H6"/>
    <mergeCell ref="L3:L6"/>
    <mergeCell ref="K3:K6"/>
    <mergeCell ref="G3:G6"/>
    <mergeCell ref="C3:C6"/>
    <mergeCell ref="D3:D6"/>
    <mergeCell ref="F3:F6"/>
    <mergeCell ref="E3:E6"/>
    <mergeCell ref="Q4:Q6"/>
    <mergeCell ref="N3:N6"/>
    <mergeCell ref="W3:W6"/>
    <mergeCell ref="U3:U6"/>
    <mergeCell ref="R4:R6"/>
    <mergeCell ref="S4:S6"/>
    <mergeCell ref="Q3:S3"/>
    <mergeCell ref="T3:T6"/>
    <mergeCell ref="P3:P6"/>
    <mergeCell ref="AV28:AV29"/>
    <mergeCell ref="AU28:AU29"/>
    <mergeCell ref="AL20:AL23"/>
    <mergeCell ref="AK20:AK23"/>
    <mergeCell ref="AM20:AM23"/>
    <mergeCell ref="Z3:Z6"/>
    <mergeCell ref="X3:X6"/>
    <mergeCell ref="F1:L1"/>
    <mergeCell ref="J3:J6"/>
    <mergeCell ref="A2:Z2"/>
    <mergeCell ref="I3:I6"/>
    <mergeCell ref="V3:V6"/>
    <mergeCell ref="A3:A6"/>
    <mergeCell ref="M3:M6"/>
    <mergeCell ref="O3:O6"/>
    <mergeCell ref="Y3:Y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26" r:id="rId1"/>
  <colBreaks count="1" manualBreakCount="1">
    <brk id="27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81"/>
  <sheetViews>
    <sheetView tabSelected="1" zoomScale="60" zoomScaleNormal="60" workbookViewId="0" topLeftCell="A55">
      <selection activeCell="Q68" sqref="Q68"/>
    </sheetView>
  </sheetViews>
  <sheetFormatPr defaultColWidth="9.00390625" defaultRowHeight="12.75"/>
  <cols>
    <col min="1" max="1" width="65.125" style="427" customWidth="1"/>
    <col min="2" max="2" width="13.125" style="3" customWidth="1"/>
    <col min="3" max="3" width="17.875" style="3" customWidth="1"/>
    <col min="4" max="4" width="15.625" style="3" customWidth="1"/>
    <col min="5" max="7" width="10.25390625" style="3" customWidth="1"/>
    <col min="8" max="8" width="12.875" style="3" customWidth="1"/>
    <col min="9" max="9" width="20.625" style="3" customWidth="1"/>
    <col min="10" max="10" width="15.375" style="3" customWidth="1"/>
    <col min="11" max="11" width="14.375" style="3" customWidth="1"/>
    <col min="12" max="13" width="13.75390625" style="3" customWidth="1"/>
    <col min="14" max="14" width="12.75390625" style="3" customWidth="1"/>
    <col min="15" max="15" width="11.75390625" style="3" customWidth="1"/>
    <col min="16" max="16" width="16.125" style="3" customWidth="1"/>
    <col min="17" max="17" width="13.75390625" style="3" customWidth="1"/>
    <col min="18" max="18" width="13.375" style="3" customWidth="1"/>
    <col min="19" max="19" width="12.00390625" style="3" customWidth="1"/>
    <col min="20" max="20" width="16.875" style="3" customWidth="1"/>
    <col min="21" max="21" width="11.00390625" style="3" customWidth="1"/>
    <col min="22" max="40" width="12.375" style="3" customWidth="1"/>
    <col min="41" max="16384" width="9.125" style="3" customWidth="1"/>
  </cols>
  <sheetData>
    <row r="1" spans="1:40" s="430" customFormat="1" ht="28.5" thickBot="1">
      <c r="A1" s="676" t="s">
        <v>190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</row>
    <row r="2" spans="1:42" ht="31.5" customHeight="1">
      <c r="A2" s="677" t="s">
        <v>92</v>
      </c>
      <c r="B2" s="663" t="s">
        <v>94</v>
      </c>
      <c r="C2" s="672" t="s">
        <v>95</v>
      </c>
      <c r="D2" s="666" t="s">
        <v>17</v>
      </c>
      <c r="E2" s="667"/>
      <c r="F2" s="667"/>
      <c r="G2" s="668"/>
      <c r="H2" s="657" t="s">
        <v>96</v>
      </c>
      <c r="I2" s="651" t="s">
        <v>97</v>
      </c>
      <c r="J2" s="666" t="s">
        <v>17</v>
      </c>
      <c r="K2" s="667"/>
      <c r="L2" s="667"/>
      <c r="M2" s="675"/>
      <c r="N2" s="663" t="s">
        <v>99</v>
      </c>
      <c r="O2" s="663" t="s">
        <v>100</v>
      </c>
      <c r="P2" s="651" t="s">
        <v>101</v>
      </c>
      <c r="Q2" s="654" t="s">
        <v>17</v>
      </c>
      <c r="R2" s="654"/>
      <c r="S2" s="657"/>
      <c r="T2" s="651" t="s">
        <v>102</v>
      </c>
      <c r="U2" s="654" t="s">
        <v>17</v>
      </c>
      <c r="V2" s="657"/>
      <c r="W2" s="663" t="s">
        <v>175</v>
      </c>
      <c r="X2" s="651" t="s">
        <v>176</v>
      </c>
      <c r="Y2" s="657" t="s">
        <v>177</v>
      </c>
      <c r="Z2" s="651" t="s">
        <v>105</v>
      </c>
      <c r="AA2" s="657" t="s">
        <v>47</v>
      </c>
      <c r="AB2" s="651" t="s">
        <v>106</v>
      </c>
      <c r="AC2" s="657" t="s">
        <v>107</v>
      </c>
      <c r="AD2" s="651" t="s">
        <v>108</v>
      </c>
      <c r="AE2" s="657" t="s">
        <v>107</v>
      </c>
      <c r="AF2" s="651" t="s">
        <v>111</v>
      </c>
      <c r="AG2" s="657" t="s">
        <v>107</v>
      </c>
      <c r="AH2" s="651" t="s">
        <v>80</v>
      </c>
      <c r="AI2" s="657" t="s">
        <v>107</v>
      </c>
      <c r="AJ2" s="651" t="s">
        <v>109</v>
      </c>
      <c r="AK2" s="657" t="s">
        <v>107</v>
      </c>
      <c r="AL2" s="651" t="s">
        <v>178</v>
      </c>
      <c r="AM2" s="654" t="s">
        <v>185</v>
      </c>
      <c r="AN2" s="657" t="s">
        <v>186</v>
      </c>
      <c r="AO2" s="431"/>
      <c r="AP2" s="431"/>
    </row>
    <row r="3" spans="1:42" ht="12.75" customHeight="1">
      <c r="A3" s="678"/>
      <c r="B3" s="664"/>
      <c r="C3" s="673"/>
      <c r="D3" s="655" t="s">
        <v>18</v>
      </c>
      <c r="E3" s="655" t="s">
        <v>19</v>
      </c>
      <c r="F3" s="655" t="s">
        <v>20</v>
      </c>
      <c r="G3" s="660" t="s">
        <v>182</v>
      </c>
      <c r="H3" s="658"/>
      <c r="I3" s="652"/>
      <c r="J3" s="655" t="s">
        <v>18</v>
      </c>
      <c r="K3" s="655" t="s">
        <v>98</v>
      </c>
      <c r="L3" s="655" t="s">
        <v>20</v>
      </c>
      <c r="M3" s="669" t="s">
        <v>182</v>
      </c>
      <c r="N3" s="664"/>
      <c r="O3" s="664"/>
      <c r="P3" s="652"/>
      <c r="Q3" s="655" t="s">
        <v>18</v>
      </c>
      <c r="R3" s="655" t="s">
        <v>19</v>
      </c>
      <c r="S3" s="658" t="s">
        <v>20</v>
      </c>
      <c r="T3" s="652"/>
      <c r="U3" s="655" t="s">
        <v>103</v>
      </c>
      <c r="V3" s="658" t="s">
        <v>104</v>
      </c>
      <c r="W3" s="664"/>
      <c r="X3" s="652"/>
      <c r="Y3" s="658"/>
      <c r="Z3" s="652"/>
      <c r="AA3" s="658"/>
      <c r="AB3" s="652"/>
      <c r="AC3" s="658"/>
      <c r="AD3" s="652"/>
      <c r="AE3" s="658"/>
      <c r="AF3" s="652"/>
      <c r="AG3" s="658"/>
      <c r="AH3" s="652"/>
      <c r="AI3" s="658"/>
      <c r="AJ3" s="652"/>
      <c r="AK3" s="658"/>
      <c r="AL3" s="652"/>
      <c r="AM3" s="655"/>
      <c r="AN3" s="658"/>
      <c r="AO3" s="431"/>
      <c r="AP3" s="431"/>
    </row>
    <row r="4" spans="1:42" ht="12.75" customHeight="1">
      <c r="A4" s="678"/>
      <c r="B4" s="664"/>
      <c r="C4" s="673"/>
      <c r="D4" s="655"/>
      <c r="E4" s="655"/>
      <c r="F4" s="655"/>
      <c r="G4" s="661"/>
      <c r="H4" s="658"/>
      <c r="I4" s="652"/>
      <c r="J4" s="655"/>
      <c r="K4" s="655"/>
      <c r="L4" s="655"/>
      <c r="M4" s="670"/>
      <c r="N4" s="664"/>
      <c r="O4" s="664"/>
      <c r="P4" s="652"/>
      <c r="Q4" s="655"/>
      <c r="R4" s="655"/>
      <c r="S4" s="658"/>
      <c r="T4" s="652"/>
      <c r="U4" s="655"/>
      <c r="V4" s="658"/>
      <c r="W4" s="664"/>
      <c r="X4" s="652"/>
      <c r="Y4" s="658"/>
      <c r="Z4" s="652"/>
      <c r="AA4" s="658"/>
      <c r="AB4" s="652"/>
      <c r="AC4" s="658"/>
      <c r="AD4" s="652"/>
      <c r="AE4" s="658"/>
      <c r="AF4" s="652"/>
      <c r="AG4" s="658"/>
      <c r="AH4" s="652"/>
      <c r="AI4" s="658"/>
      <c r="AJ4" s="652"/>
      <c r="AK4" s="658"/>
      <c r="AL4" s="652"/>
      <c r="AM4" s="655"/>
      <c r="AN4" s="658"/>
      <c r="AO4" s="431"/>
      <c r="AP4" s="431"/>
    </row>
    <row r="5" spans="1:42" ht="100.5" customHeight="1" thickBot="1">
      <c r="A5" s="679"/>
      <c r="B5" s="665"/>
      <c r="C5" s="674"/>
      <c r="D5" s="656"/>
      <c r="E5" s="656"/>
      <c r="F5" s="656"/>
      <c r="G5" s="662"/>
      <c r="H5" s="659"/>
      <c r="I5" s="653"/>
      <c r="J5" s="656"/>
      <c r="K5" s="656"/>
      <c r="L5" s="656"/>
      <c r="M5" s="671"/>
      <c r="N5" s="665"/>
      <c r="O5" s="665"/>
      <c r="P5" s="653"/>
      <c r="Q5" s="656"/>
      <c r="R5" s="656"/>
      <c r="S5" s="659"/>
      <c r="T5" s="653"/>
      <c r="U5" s="656"/>
      <c r="V5" s="659"/>
      <c r="W5" s="665"/>
      <c r="X5" s="653"/>
      <c r="Y5" s="659"/>
      <c r="Z5" s="653"/>
      <c r="AA5" s="659"/>
      <c r="AB5" s="653"/>
      <c r="AC5" s="659"/>
      <c r="AD5" s="653"/>
      <c r="AE5" s="659"/>
      <c r="AF5" s="653"/>
      <c r="AG5" s="659"/>
      <c r="AH5" s="653"/>
      <c r="AI5" s="659"/>
      <c r="AJ5" s="653"/>
      <c r="AK5" s="659"/>
      <c r="AL5" s="653"/>
      <c r="AM5" s="656"/>
      <c r="AN5" s="659"/>
      <c r="AO5" s="431"/>
      <c r="AP5" s="431" t="s">
        <v>62</v>
      </c>
    </row>
    <row r="6" spans="1:42" ht="26.25" thickBot="1">
      <c r="A6" s="476" t="s">
        <v>14</v>
      </c>
      <c r="B6" s="476"/>
      <c r="C6" s="477">
        <v>1</v>
      </c>
      <c r="D6" s="478">
        <v>27</v>
      </c>
      <c r="E6" s="478">
        <v>29</v>
      </c>
      <c r="F6" s="478"/>
      <c r="G6" s="478">
        <v>25</v>
      </c>
      <c r="H6" s="479"/>
      <c r="I6" s="477">
        <v>2</v>
      </c>
      <c r="J6" s="478">
        <v>28</v>
      </c>
      <c r="K6" s="478">
        <v>30</v>
      </c>
      <c r="L6" s="478"/>
      <c r="M6" s="479">
        <v>26</v>
      </c>
      <c r="N6" s="476"/>
      <c r="O6" s="476">
        <v>3</v>
      </c>
      <c r="P6" s="477">
        <v>9</v>
      </c>
      <c r="Q6" s="478"/>
      <c r="R6" s="478"/>
      <c r="S6" s="479"/>
      <c r="T6" s="477"/>
      <c r="U6" s="478">
        <v>4</v>
      </c>
      <c r="V6" s="479">
        <v>5</v>
      </c>
      <c r="W6" s="476">
        <v>6</v>
      </c>
      <c r="X6" s="477">
        <v>10</v>
      </c>
      <c r="Y6" s="479"/>
      <c r="Z6" s="477">
        <v>15</v>
      </c>
      <c r="AA6" s="479">
        <v>16</v>
      </c>
      <c r="AB6" s="477">
        <v>18</v>
      </c>
      <c r="AC6" s="479"/>
      <c r="AD6" s="477">
        <v>19</v>
      </c>
      <c r="AE6" s="479"/>
      <c r="AF6" s="477">
        <v>20</v>
      </c>
      <c r="AG6" s="479"/>
      <c r="AH6" s="477">
        <v>21</v>
      </c>
      <c r="AI6" s="479"/>
      <c r="AJ6" s="477">
        <v>22</v>
      </c>
      <c r="AK6" s="479"/>
      <c r="AL6" s="477">
        <v>37</v>
      </c>
      <c r="AM6" s="478">
        <v>38</v>
      </c>
      <c r="AN6" s="479">
        <v>39</v>
      </c>
      <c r="AO6" s="431"/>
      <c r="AP6" s="431"/>
    </row>
    <row r="7" spans="1:42" ht="27.75">
      <c r="A7" s="453" t="s">
        <v>56</v>
      </c>
      <c r="B7" s="480">
        <v>1700</v>
      </c>
      <c r="C7" s="483">
        <f>D7+E7+F7+G7</f>
        <v>1700</v>
      </c>
      <c r="D7" s="484">
        <v>1600</v>
      </c>
      <c r="E7" s="484"/>
      <c r="F7" s="484">
        <v>100</v>
      </c>
      <c r="G7" s="484"/>
      <c r="H7" s="487">
        <f aca="true" t="shared" si="0" ref="H7:H13">C7/B7*100</f>
        <v>100</v>
      </c>
      <c r="I7" s="490">
        <f>J7+K7+L7+M7</f>
        <v>3925</v>
      </c>
      <c r="J7" s="491">
        <v>3685</v>
      </c>
      <c r="K7" s="492"/>
      <c r="L7" s="509">
        <v>240</v>
      </c>
      <c r="M7" s="493"/>
      <c r="N7" s="512">
        <f>I7/C7*10</f>
        <v>23.088235294117645</v>
      </c>
      <c r="O7" s="518"/>
      <c r="P7" s="521">
        <f aca="true" t="shared" si="1" ref="P7:P26">Q7+R7+S7</f>
        <v>450</v>
      </c>
      <c r="Q7" s="522">
        <v>450</v>
      </c>
      <c r="R7" s="523"/>
      <c r="S7" s="524"/>
      <c r="T7" s="539">
        <f>U7+V7</f>
        <v>308</v>
      </c>
      <c r="U7" s="540"/>
      <c r="V7" s="541">
        <v>308</v>
      </c>
      <c r="W7" s="454">
        <v>308</v>
      </c>
      <c r="X7" s="455"/>
      <c r="Y7" s="456"/>
      <c r="Z7" s="533"/>
      <c r="AA7" s="534"/>
      <c r="AB7" s="548"/>
      <c r="AC7" s="549"/>
      <c r="AD7" s="557"/>
      <c r="AE7" s="524"/>
      <c r="AF7" s="561"/>
      <c r="AG7" s="554"/>
      <c r="AH7" s="564"/>
      <c r="AI7" s="565"/>
      <c r="AJ7" s="572"/>
      <c r="AK7" s="573"/>
      <c r="AL7" s="582"/>
      <c r="AM7" s="583"/>
      <c r="AN7" s="515"/>
      <c r="AO7" s="431"/>
      <c r="AP7" s="431"/>
    </row>
    <row r="8" spans="1:42" ht="27.75">
      <c r="A8" s="446" t="s">
        <v>8</v>
      </c>
      <c r="B8" s="481">
        <v>900</v>
      </c>
      <c r="C8" s="483">
        <f aca="true" t="shared" si="2" ref="C8:C25">D8+E8+F8+G8</f>
        <v>900</v>
      </c>
      <c r="D8" s="485">
        <v>700</v>
      </c>
      <c r="E8" s="485">
        <v>100</v>
      </c>
      <c r="F8" s="485">
        <v>100</v>
      </c>
      <c r="G8" s="485"/>
      <c r="H8" s="488">
        <f t="shared" si="0"/>
        <v>100</v>
      </c>
      <c r="I8" s="494">
        <f>J8+K8+L8+M8</f>
        <v>1527.1</v>
      </c>
      <c r="J8" s="495">
        <v>1169</v>
      </c>
      <c r="K8" s="496">
        <v>176.5</v>
      </c>
      <c r="L8" s="496">
        <v>181.6</v>
      </c>
      <c r="M8" s="493"/>
      <c r="N8" s="512">
        <f aca="true" t="shared" si="3" ref="N8:N25">I8/C8*10</f>
        <v>16.967777777777776</v>
      </c>
      <c r="O8" s="519"/>
      <c r="P8" s="521">
        <f t="shared" si="1"/>
        <v>241</v>
      </c>
      <c r="Q8" s="525">
        <v>210</v>
      </c>
      <c r="R8" s="526">
        <v>17</v>
      </c>
      <c r="S8" s="527">
        <v>14</v>
      </c>
      <c r="T8" s="539">
        <f aca="true" t="shared" si="4" ref="T8:T26">U8+V8</f>
        <v>0</v>
      </c>
      <c r="U8" s="543"/>
      <c r="V8" s="544"/>
      <c r="W8" s="444"/>
      <c r="X8" s="448"/>
      <c r="Y8" s="447"/>
      <c r="Z8" s="535">
        <v>282</v>
      </c>
      <c r="AA8" s="536">
        <v>282</v>
      </c>
      <c r="AB8" s="550">
        <v>322</v>
      </c>
      <c r="AC8" s="551">
        <v>350</v>
      </c>
      <c r="AD8" s="558"/>
      <c r="AE8" s="532"/>
      <c r="AF8" s="562"/>
      <c r="AG8" s="555"/>
      <c r="AH8" s="566">
        <v>200</v>
      </c>
      <c r="AI8" s="567">
        <v>200</v>
      </c>
      <c r="AJ8" s="580">
        <v>120</v>
      </c>
      <c r="AK8" s="575">
        <v>150</v>
      </c>
      <c r="AL8" s="584"/>
      <c r="AM8" s="585"/>
      <c r="AN8" s="586"/>
      <c r="AO8" s="431"/>
      <c r="AP8" s="431"/>
    </row>
    <row r="9" spans="1:42" ht="27.75">
      <c r="A9" s="446" t="s">
        <v>0</v>
      </c>
      <c r="B9" s="481">
        <v>850</v>
      </c>
      <c r="C9" s="483">
        <f t="shared" si="2"/>
        <v>850</v>
      </c>
      <c r="D9" s="485">
        <v>850</v>
      </c>
      <c r="E9" s="485"/>
      <c r="F9" s="485"/>
      <c r="G9" s="485"/>
      <c r="H9" s="488">
        <f t="shared" si="0"/>
        <v>100</v>
      </c>
      <c r="I9" s="494">
        <f>J9+K9+L9+M9</f>
        <v>1720</v>
      </c>
      <c r="J9" s="495">
        <v>1720</v>
      </c>
      <c r="K9" s="499"/>
      <c r="L9" s="500"/>
      <c r="M9" s="501"/>
      <c r="N9" s="512">
        <f t="shared" si="3"/>
        <v>20.235294117647058</v>
      </c>
      <c r="O9" s="519"/>
      <c r="P9" s="521">
        <f t="shared" si="1"/>
        <v>300</v>
      </c>
      <c r="Q9" s="525">
        <v>300</v>
      </c>
      <c r="R9" s="526"/>
      <c r="S9" s="527"/>
      <c r="T9" s="539">
        <f t="shared" si="4"/>
        <v>240</v>
      </c>
      <c r="U9" s="543"/>
      <c r="V9" s="544">
        <v>240</v>
      </c>
      <c r="W9" s="444"/>
      <c r="X9" s="448"/>
      <c r="Y9" s="447"/>
      <c r="Z9" s="535">
        <v>250</v>
      </c>
      <c r="AA9" s="536">
        <v>250</v>
      </c>
      <c r="AB9" s="550">
        <v>480</v>
      </c>
      <c r="AC9" s="551">
        <v>480</v>
      </c>
      <c r="AD9" s="558"/>
      <c r="AE9" s="532"/>
      <c r="AF9" s="562"/>
      <c r="AG9" s="555"/>
      <c r="AH9" s="566">
        <v>330</v>
      </c>
      <c r="AI9" s="567">
        <v>330</v>
      </c>
      <c r="AJ9" s="580">
        <v>320</v>
      </c>
      <c r="AK9" s="575">
        <v>314</v>
      </c>
      <c r="AL9" s="584"/>
      <c r="AM9" s="585"/>
      <c r="AN9" s="586"/>
      <c r="AO9" s="431"/>
      <c r="AP9" s="431"/>
    </row>
    <row r="10" spans="1:42" ht="27.75">
      <c r="A10" s="446" t="s">
        <v>1</v>
      </c>
      <c r="B10" s="481">
        <v>950</v>
      </c>
      <c r="C10" s="483">
        <f t="shared" si="2"/>
        <v>950</v>
      </c>
      <c r="D10" s="485">
        <v>850</v>
      </c>
      <c r="E10" s="485"/>
      <c r="F10" s="485">
        <v>100</v>
      </c>
      <c r="G10" s="485"/>
      <c r="H10" s="488">
        <f t="shared" si="0"/>
        <v>100</v>
      </c>
      <c r="I10" s="494">
        <f>J10+K10+L10+M10</f>
        <v>2035</v>
      </c>
      <c r="J10" s="495">
        <v>1894</v>
      </c>
      <c r="K10" s="499"/>
      <c r="L10" s="497">
        <v>141</v>
      </c>
      <c r="M10" s="498"/>
      <c r="N10" s="512">
        <f t="shared" si="3"/>
        <v>21.42105263157895</v>
      </c>
      <c r="O10" s="519"/>
      <c r="P10" s="521">
        <f t="shared" si="1"/>
        <v>300</v>
      </c>
      <c r="Q10" s="525">
        <v>300</v>
      </c>
      <c r="R10" s="526"/>
      <c r="S10" s="527"/>
      <c r="T10" s="539">
        <f t="shared" si="4"/>
        <v>60</v>
      </c>
      <c r="U10" s="543"/>
      <c r="V10" s="544">
        <v>60</v>
      </c>
      <c r="W10" s="444">
        <v>60</v>
      </c>
      <c r="X10" s="448"/>
      <c r="Y10" s="447"/>
      <c r="Z10" s="535"/>
      <c r="AA10" s="536"/>
      <c r="AB10" s="550"/>
      <c r="AC10" s="551"/>
      <c r="AD10" s="558"/>
      <c r="AE10" s="532"/>
      <c r="AF10" s="562"/>
      <c r="AG10" s="555"/>
      <c r="AH10" s="566"/>
      <c r="AI10" s="567"/>
      <c r="AJ10" s="580"/>
      <c r="AK10" s="575"/>
      <c r="AL10" s="584"/>
      <c r="AM10" s="585"/>
      <c r="AN10" s="586"/>
      <c r="AO10" s="431"/>
      <c r="AP10" s="431"/>
    </row>
    <row r="11" spans="1:42" ht="27.75">
      <c r="A11" s="446" t="s">
        <v>2</v>
      </c>
      <c r="B11" s="481">
        <v>2010</v>
      </c>
      <c r="C11" s="483">
        <f t="shared" si="2"/>
        <v>2010</v>
      </c>
      <c r="D11" s="485">
        <v>1810</v>
      </c>
      <c r="E11" s="485"/>
      <c r="F11" s="485">
        <v>200</v>
      </c>
      <c r="G11" s="485"/>
      <c r="H11" s="488">
        <f t="shared" si="0"/>
        <v>100</v>
      </c>
      <c r="I11" s="494">
        <f>J11+K11+L11</f>
        <v>7385</v>
      </c>
      <c r="J11" s="495">
        <v>6335</v>
      </c>
      <c r="K11" s="499"/>
      <c r="L11" s="497">
        <v>1050</v>
      </c>
      <c r="M11" s="498"/>
      <c r="N11" s="512">
        <f t="shared" si="3"/>
        <v>36.74129353233831</v>
      </c>
      <c r="O11" s="519"/>
      <c r="P11" s="521">
        <f t="shared" si="1"/>
        <v>1100</v>
      </c>
      <c r="Q11" s="525">
        <v>1000</v>
      </c>
      <c r="R11" s="526"/>
      <c r="S11" s="527">
        <v>100</v>
      </c>
      <c r="T11" s="539">
        <f t="shared" si="4"/>
        <v>2100</v>
      </c>
      <c r="U11" s="543">
        <v>50</v>
      </c>
      <c r="V11" s="544">
        <v>2050</v>
      </c>
      <c r="W11" s="444">
        <v>1260</v>
      </c>
      <c r="X11" s="448"/>
      <c r="Y11" s="447"/>
      <c r="Z11" s="535">
        <v>420</v>
      </c>
      <c r="AA11" s="536">
        <v>420</v>
      </c>
      <c r="AB11" s="550">
        <v>400</v>
      </c>
      <c r="AC11" s="551">
        <v>810</v>
      </c>
      <c r="AD11" s="558">
        <v>2000</v>
      </c>
      <c r="AE11" s="532"/>
      <c r="AF11" s="562"/>
      <c r="AG11" s="555"/>
      <c r="AH11" s="566">
        <v>500</v>
      </c>
      <c r="AI11" s="567">
        <v>600</v>
      </c>
      <c r="AJ11" s="580">
        <v>700</v>
      </c>
      <c r="AK11" s="575">
        <v>1150</v>
      </c>
      <c r="AL11" s="584">
        <v>300</v>
      </c>
      <c r="AM11" s="585">
        <v>600</v>
      </c>
      <c r="AN11" s="586" t="s">
        <v>13</v>
      </c>
      <c r="AO11" s="431"/>
      <c r="AP11" s="431"/>
    </row>
    <row r="12" spans="1:42" ht="27.75">
      <c r="A12" s="446" t="s">
        <v>12</v>
      </c>
      <c r="B12" s="481">
        <v>1650</v>
      </c>
      <c r="C12" s="483">
        <f t="shared" si="2"/>
        <v>1650</v>
      </c>
      <c r="D12" s="485">
        <v>1650</v>
      </c>
      <c r="E12" s="485"/>
      <c r="F12" s="485"/>
      <c r="G12" s="485"/>
      <c r="H12" s="488">
        <f t="shared" si="0"/>
        <v>100</v>
      </c>
      <c r="I12" s="494">
        <f>J12+K12+L12</f>
        <v>4620</v>
      </c>
      <c r="J12" s="495">
        <v>4620</v>
      </c>
      <c r="K12" s="499"/>
      <c r="L12" s="500"/>
      <c r="M12" s="501"/>
      <c r="N12" s="512">
        <f t="shared" si="3"/>
        <v>28</v>
      </c>
      <c r="O12" s="519"/>
      <c r="P12" s="521">
        <f t="shared" si="1"/>
        <v>432</v>
      </c>
      <c r="Q12" s="525">
        <v>432</v>
      </c>
      <c r="R12" s="526"/>
      <c r="S12" s="527"/>
      <c r="T12" s="539">
        <f t="shared" si="4"/>
        <v>1039</v>
      </c>
      <c r="U12" s="543">
        <v>1039</v>
      </c>
      <c r="V12" s="544"/>
      <c r="W12" s="444">
        <v>1400</v>
      </c>
      <c r="X12" s="448"/>
      <c r="Y12" s="447"/>
      <c r="Z12" s="535"/>
      <c r="AA12" s="536"/>
      <c r="AB12" s="550"/>
      <c r="AC12" s="551"/>
      <c r="AD12" s="558"/>
      <c r="AE12" s="532"/>
      <c r="AF12" s="562"/>
      <c r="AG12" s="555"/>
      <c r="AH12" s="566"/>
      <c r="AI12" s="567"/>
      <c r="AJ12" s="574"/>
      <c r="AK12" s="575"/>
      <c r="AL12" s="584"/>
      <c r="AM12" s="585"/>
      <c r="AN12" s="586"/>
      <c r="AO12" s="431" t="s">
        <v>13</v>
      </c>
      <c r="AP12" s="431"/>
    </row>
    <row r="13" spans="1:42" ht="27.75">
      <c r="A13" s="446" t="s">
        <v>10</v>
      </c>
      <c r="B13" s="481">
        <v>1900</v>
      </c>
      <c r="C13" s="483">
        <f t="shared" si="2"/>
        <v>1900</v>
      </c>
      <c r="D13" s="485">
        <v>1700</v>
      </c>
      <c r="E13" s="485"/>
      <c r="F13" s="485">
        <v>200</v>
      </c>
      <c r="G13" s="485"/>
      <c r="H13" s="488">
        <f t="shared" si="0"/>
        <v>100</v>
      </c>
      <c r="I13" s="494">
        <f>J13+K13+L13</f>
        <v>3040</v>
      </c>
      <c r="J13" s="495">
        <v>2720</v>
      </c>
      <c r="K13" s="499"/>
      <c r="L13" s="497">
        <v>320</v>
      </c>
      <c r="M13" s="498"/>
      <c r="N13" s="512">
        <f t="shared" si="3"/>
        <v>16</v>
      </c>
      <c r="O13" s="519"/>
      <c r="P13" s="521">
        <f t="shared" si="1"/>
        <v>420</v>
      </c>
      <c r="Q13" s="525">
        <v>420</v>
      </c>
      <c r="R13" s="526"/>
      <c r="S13" s="527"/>
      <c r="T13" s="539">
        <f t="shared" si="4"/>
        <v>0</v>
      </c>
      <c r="U13" s="543"/>
      <c r="V13" s="544"/>
      <c r="W13" s="444"/>
      <c r="X13" s="448"/>
      <c r="Y13" s="447"/>
      <c r="Z13" s="535"/>
      <c r="AA13" s="536"/>
      <c r="AB13" s="550"/>
      <c r="AC13" s="551"/>
      <c r="AD13" s="558"/>
      <c r="AE13" s="532"/>
      <c r="AF13" s="562"/>
      <c r="AG13" s="555"/>
      <c r="AH13" s="566"/>
      <c r="AI13" s="567"/>
      <c r="AJ13" s="574"/>
      <c r="AK13" s="575"/>
      <c r="AL13" s="584"/>
      <c r="AM13" s="585"/>
      <c r="AN13" s="586"/>
      <c r="AO13" s="431"/>
      <c r="AP13" s="431"/>
    </row>
    <row r="14" spans="1:42" ht="27.75">
      <c r="A14" s="446" t="s">
        <v>57</v>
      </c>
      <c r="B14" s="481">
        <v>618</v>
      </c>
      <c r="C14" s="483">
        <f t="shared" si="2"/>
        <v>618</v>
      </c>
      <c r="D14" s="485">
        <v>608</v>
      </c>
      <c r="E14" s="485">
        <v>10</v>
      </c>
      <c r="F14" s="485"/>
      <c r="G14" s="485"/>
      <c r="H14" s="488">
        <f>C14/B14*100</f>
        <v>100</v>
      </c>
      <c r="I14" s="494">
        <f>J14+K14+L14+M14</f>
        <v>1409.6</v>
      </c>
      <c r="J14" s="495">
        <v>1400</v>
      </c>
      <c r="K14" s="496">
        <v>9.6</v>
      </c>
      <c r="L14" s="500"/>
      <c r="M14" s="501"/>
      <c r="N14" s="512">
        <f t="shared" si="3"/>
        <v>22.809061488673137</v>
      </c>
      <c r="O14" s="519"/>
      <c r="P14" s="521">
        <f t="shared" si="1"/>
        <v>173.3</v>
      </c>
      <c r="Q14" s="525">
        <v>168.3</v>
      </c>
      <c r="R14" s="526">
        <v>5</v>
      </c>
      <c r="S14" s="527"/>
      <c r="T14" s="539">
        <f t="shared" si="4"/>
        <v>0</v>
      </c>
      <c r="U14" s="543"/>
      <c r="V14" s="544"/>
      <c r="W14" s="444"/>
      <c r="X14" s="448"/>
      <c r="Y14" s="447"/>
      <c r="Z14" s="535"/>
      <c r="AA14" s="536"/>
      <c r="AB14" s="550"/>
      <c r="AC14" s="551"/>
      <c r="AD14" s="558"/>
      <c r="AE14" s="532"/>
      <c r="AF14" s="562"/>
      <c r="AG14" s="555"/>
      <c r="AH14" s="566"/>
      <c r="AI14" s="567"/>
      <c r="AJ14" s="574"/>
      <c r="AK14" s="575"/>
      <c r="AL14" s="584"/>
      <c r="AM14" s="585"/>
      <c r="AN14" s="586"/>
      <c r="AO14" s="431"/>
      <c r="AP14" s="431"/>
    </row>
    <row r="15" spans="1:42" ht="27.75">
      <c r="A15" s="446" t="s">
        <v>11</v>
      </c>
      <c r="B15" s="481">
        <v>1560</v>
      </c>
      <c r="C15" s="483">
        <f t="shared" si="2"/>
        <v>1560</v>
      </c>
      <c r="D15" s="485">
        <v>1560</v>
      </c>
      <c r="E15" s="485"/>
      <c r="F15" s="485"/>
      <c r="G15" s="485"/>
      <c r="H15" s="488">
        <f>C15/B15*100</f>
        <v>100</v>
      </c>
      <c r="I15" s="494">
        <f>J15+K15+L15+M15</f>
        <v>3185</v>
      </c>
      <c r="J15" s="495">
        <v>3185</v>
      </c>
      <c r="K15" s="496"/>
      <c r="L15" s="500"/>
      <c r="M15" s="501"/>
      <c r="N15" s="512">
        <f t="shared" si="3"/>
        <v>20.416666666666664</v>
      </c>
      <c r="O15" s="519"/>
      <c r="P15" s="521">
        <f t="shared" si="1"/>
        <v>400</v>
      </c>
      <c r="Q15" s="525">
        <v>400</v>
      </c>
      <c r="R15" s="526"/>
      <c r="S15" s="527"/>
      <c r="T15" s="539">
        <f t="shared" si="4"/>
        <v>0</v>
      </c>
      <c r="U15" s="543"/>
      <c r="V15" s="544"/>
      <c r="W15" s="444"/>
      <c r="X15" s="448"/>
      <c r="Y15" s="447"/>
      <c r="Z15" s="535"/>
      <c r="AA15" s="536"/>
      <c r="AB15" s="550"/>
      <c r="AC15" s="551"/>
      <c r="AD15" s="558"/>
      <c r="AE15" s="532"/>
      <c r="AF15" s="562"/>
      <c r="AG15" s="555"/>
      <c r="AH15" s="566"/>
      <c r="AI15" s="567"/>
      <c r="AJ15" s="574"/>
      <c r="AK15" s="575"/>
      <c r="AL15" s="584"/>
      <c r="AM15" s="585"/>
      <c r="AN15" s="586"/>
      <c r="AO15" s="431"/>
      <c r="AP15" s="431"/>
    </row>
    <row r="16" spans="1:42" ht="27.75">
      <c r="A16" s="446" t="s">
        <v>9</v>
      </c>
      <c r="B16" s="481">
        <v>3100</v>
      </c>
      <c r="C16" s="483">
        <f t="shared" si="2"/>
        <v>3100</v>
      </c>
      <c r="D16" s="485">
        <v>3100</v>
      </c>
      <c r="E16" s="485"/>
      <c r="F16" s="485"/>
      <c r="G16" s="485"/>
      <c r="H16" s="488">
        <f>C16/B16*100</f>
        <v>100</v>
      </c>
      <c r="I16" s="494">
        <f>J16+K16+L16</f>
        <v>7720</v>
      </c>
      <c r="J16" s="495">
        <v>7720</v>
      </c>
      <c r="K16" s="499"/>
      <c r="L16" s="500"/>
      <c r="M16" s="501"/>
      <c r="N16" s="512">
        <f t="shared" si="3"/>
        <v>24.903225806451612</v>
      </c>
      <c r="O16" s="519"/>
      <c r="P16" s="521">
        <f t="shared" si="1"/>
        <v>700</v>
      </c>
      <c r="Q16" s="525">
        <v>700</v>
      </c>
      <c r="R16" s="526"/>
      <c r="S16" s="527"/>
      <c r="T16" s="539">
        <f t="shared" si="4"/>
        <v>2100</v>
      </c>
      <c r="U16" s="543"/>
      <c r="V16" s="544">
        <v>2100</v>
      </c>
      <c r="W16" s="444">
        <v>6000</v>
      </c>
      <c r="X16" s="448"/>
      <c r="Y16" s="447"/>
      <c r="Z16" s="535"/>
      <c r="AA16" s="536"/>
      <c r="AB16" s="550"/>
      <c r="AC16" s="551"/>
      <c r="AD16" s="558"/>
      <c r="AE16" s="532"/>
      <c r="AF16" s="562"/>
      <c r="AG16" s="555"/>
      <c r="AH16" s="566"/>
      <c r="AI16" s="567"/>
      <c r="AJ16" s="574"/>
      <c r="AK16" s="575"/>
      <c r="AL16" s="584">
        <v>100</v>
      </c>
      <c r="AM16" s="585">
        <v>156</v>
      </c>
      <c r="AN16" s="586">
        <v>10</v>
      </c>
      <c r="AO16" s="431"/>
      <c r="AP16" s="431"/>
    </row>
    <row r="17" spans="1:42" ht="27.75">
      <c r="A17" s="446" t="s">
        <v>3</v>
      </c>
      <c r="B17" s="481">
        <v>6667</v>
      </c>
      <c r="C17" s="483">
        <f t="shared" si="2"/>
        <v>6667</v>
      </c>
      <c r="D17" s="485">
        <v>5000</v>
      </c>
      <c r="E17" s="485">
        <v>58</v>
      </c>
      <c r="F17" s="485">
        <v>1564</v>
      </c>
      <c r="G17" s="485">
        <v>45</v>
      </c>
      <c r="H17" s="488">
        <f>C17/B17*100</f>
        <v>100</v>
      </c>
      <c r="I17" s="502">
        <f>J17+K17+L17+M17</f>
        <v>16612.5</v>
      </c>
      <c r="J17" s="495">
        <v>12467</v>
      </c>
      <c r="K17" s="496">
        <v>116</v>
      </c>
      <c r="L17" s="497">
        <v>3927</v>
      </c>
      <c r="M17" s="511">
        <v>102.5</v>
      </c>
      <c r="N17" s="512">
        <f t="shared" si="3"/>
        <v>24.917504124793762</v>
      </c>
      <c r="O17" s="519"/>
      <c r="P17" s="521">
        <f t="shared" si="1"/>
        <v>1349</v>
      </c>
      <c r="Q17" s="525">
        <v>1000</v>
      </c>
      <c r="R17" s="526">
        <v>99</v>
      </c>
      <c r="S17" s="527">
        <v>250</v>
      </c>
      <c r="T17" s="539">
        <f t="shared" si="4"/>
        <v>1000</v>
      </c>
      <c r="U17" s="543"/>
      <c r="V17" s="544">
        <v>1000</v>
      </c>
      <c r="W17" s="444">
        <v>300</v>
      </c>
      <c r="X17" s="448"/>
      <c r="Y17" s="447"/>
      <c r="Z17" s="535">
        <v>2697</v>
      </c>
      <c r="AA17" s="536">
        <v>2697</v>
      </c>
      <c r="AB17" s="550">
        <v>2892</v>
      </c>
      <c r="AC17" s="551">
        <v>1515</v>
      </c>
      <c r="AD17" s="558">
        <v>8014</v>
      </c>
      <c r="AE17" s="532">
        <v>10646</v>
      </c>
      <c r="AF17" s="562">
        <v>810</v>
      </c>
      <c r="AG17" s="555"/>
      <c r="AH17" s="566">
        <v>600</v>
      </c>
      <c r="AI17" s="567"/>
      <c r="AJ17" s="580">
        <v>2500</v>
      </c>
      <c r="AK17" s="575">
        <v>1328</v>
      </c>
      <c r="AL17" s="584">
        <v>350</v>
      </c>
      <c r="AM17" s="585">
        <v>271</v>
      </c>
      <c r="AN17" s="586"/>
      <c r="AO17" s="431"/>
      <c r="AP17" s="431"/>
    </row>
    <row r="18" spans="1:42" ht="27.75">
      <c r="A18" s="446" t="s">
        <v>4</v>
      </c>
      <c r="B18" s="481">
        <v>400</v>
      </c>
      <c r="C18" s="483">
        <f t="shared" si="2"/>
        <v>400</v>
      </c>
      <c r="D18" s="485">
        <v>400</v>
      </c>
      <c r="E18" s="485"/>
      <c r="F18" s="485"/>
      <c r="G18" s="485"/>
      <c r="H18" s="488">
        <f>C18/B18*100</f>
        <v>100</v>
      </c>
      <c r="I18" s="494">
        <f>J18+K18+L18+M18</f>
        <v>800</v>
      </c>
      <c r="J18" s="495">
        <v>800</v>
      </c>
      <c r="K18" s="499"/>
      <c r="L18" s="500"/>
      <c r="M18" s="501"/>
      <c r="N18" s="512">
        <f t="shared" si="3"/>
        <v>20</v>
      </c>
      <c r="O18" s="519"/>
      <c r="P18" s="521"/>
      <c r="Q18" s="525"/>
      <c r="R18" s="526"/>
      <c r="S18" s="527"/>
      <c r="T18" s="539">
        <f t="shared" si="4"/>
        <v>0</v>
      </c>
      <c r="U18" s="543"/>
      <c r="V18" s="544"/>
      <c r="W18" s="444"/>
      <c r="X18" s="448"/>
      <c r="Y18" s="447"/>
      <c r="Z18" s="535"/>
      <c r="AA18" s="536"/>
      <c r="AB18" s="550"/>
      <c r="AC18" s="551"/>
      <c r="AD18" s="558"/>
      <c r="AE18" s="532"/>
      <c r="AF18" s="562"/>
      <c r="AG18" s="555"/>
      <c r="AH18" s="566"/>
      <c r="AI18" s="567"/>
      <c r="AJ18" s="574"/>
      <c r="AK18" s="575"/>
      <c r="AL18" s="584"/>
      <c r="AM18" s="585"/>
      <c r="AN18" s="586"/>
      <c r="AO18" s="431"/>
      <c r="AP18" s="431"/>
    </row>
    <row r="19" spans="1:42" ht="27.75">
      <c r="A19" s="446" t="s">
        <v>5</v>
      </c>
      <c r="B19" s="481">
        <v>290</v>
      </c>
      <c r="C19" s="483">
        <f t="shared" si="2"/>
        <v>290</v>
      </c>
      <c r="D19" s="485">
        <v>260</v>
      </c>
      <c r="E19" s="485"/>
      <c r="F19" s="485">
        <v>30</v>
      </c>
      <c r="G19" s="485"/>
      <c r="H19" s="488">
        <f aca="true" t="shared" si="5" ref="H19:H26">C19/B19*100</f>
        <v>100</v>
      </c>
      <c r="I19" s="502">
        <f>J19+K19+L19+M19</f>
        <v>786</v>
      </c>
      <c r="J19" s="495">
        <v>702</v>
      </c>
      <c r="K19" s="499"/>
      <c r="L19" s="497">
        <v>84</v>
      </c>
      <c r="M19" s="501"/>
      <c r="N19" s="512">
        <f t="shared" si="3"/>
        <v>27.103448275862068</v>
      </c>
      <c r="O19" s="519"/>
      <c r="P19" s="521">
        <f t="shared" si="1"/>
        <v>60</v>
      </c>
      <c r="Q19" s="525">
        <v>60</v>
      </c>
      <c r="R19" s="526"/>
      <c r="S19" s="527"/>
      <c r="T19" s="539">
        <f t="shared" si="4"/>
        <v>30</v>
      </c>
      <c r="U19" s="543">
        <v>30</v>
      </c>
      <c r="V19" s="544"/>
      <c r="W19" s="444"/>
      <c r="X19" s="448"/>
      <c r="Y19" s="447"/>
      <c r="Z19" s="535">
        <v>30</v>
      </c>
      <c r="AA19" s="536">
        <v>30</v>
      </c>
      <c r="AB19" s="550">
        <v>50</v>
      </c>
      <c r="AC19" s="551">
        <v>50</v>
      </c>
      <c r="AD19" s="558"/>
      <c r="AE19" s="532"/>
      <c r="AF19" s="562"/>
      <c r="AG19" s="555"/>
      <c r="AH19" s="566">
        <v>20</v>
      </c>
      <c r="AI19" s="567">
        <v>20</v>
      </c>
      <c r="AJ19" s="574">
        <v>20</v>
      </c>
      <c r="AK19" s="575">
        <v>20</v>
      </c>
      <c r="AL19" s="584"/>
      <c r="AM19" s="585"/>
      <c r="AN19" s="586"/>
      <c r="AO19" s="431"/>
      <c r="AP19" s="431"/>
    </row>
    <row r="20" spans="1:42" ht="27.75">
      <c r="A20" s="446" t="s">
        <v>40</v>
      </c>
      <c r="B20" s="481">
        <v>4300</v>
      </c>
      <c r="C20" s="483">
        <f t="shared" si="2"/>
        <v>4300</v>
      </c>
      <c r="D20" s="485">
        <v>3800</v>
      </c>
      <c r="E20" s="485">
        <v>100</v>
      </c>
      <c r="F20" s="485">
        <v>400</v>
      </c>
      <c r="G20" s="485"/>
      <c r="H20" s="488">
        <f t="shared" si="5"/>
        <v>100</v>
      </c>
      <c r="I20" s="502">
        <f>J20+K20+L20+M20</f>
        <v>8815</v>
      </c>
      <c r="J20" s="495">
        <v>7790</v>
      </c>
      <c r="K20" s="496">
        <v>205</v>
      </c>
      <c r="L20" s="497">
        <v>820</v>
      </c>
      <c r="M20" s="498"/>
      <c r="N20" s="512">
        <f t="shared" si="3"/>
        <v>20.5</v>
      </c>
      <c r="O20" s="519"/>
      <c r="P20" s="521">
        <f t="shared" si="1"/>
        <v>1000</v>
      </c>
      <c r="Q20" s="525">
        <v>1000</v>
      </c>
      <c r="R20" s="526"/>
      <c r="S20" s="527"/>
      <c r="T20" s="539">
        <f t="shared" si="4"/>
        <v>216</v>
      </c>
      <c r="U20" s="543"/>
      <c r="V20" s="544">
        <v>216</v>
      </c>
      <c r="W20" s="444"/>
      <c r="X20" s="448"/>
      <c r="Y20" s="447"/>
      <c r="Z20" s="535">
        <v>50</v>
      </c>
      <c r="AA20" s="536">
        <v>50</v>
      </c>
      <c r="AB20" s="550">
        <v>70</v>
      </c>
      <c r="AC20" s="551">
        <v>70</v>
      </c>
      <c r="AD20" s="558">
        <v>151</v>
      </c>
      <c r="AE20" s="532"/>
      <c r="AF20" s="562"/>
      <c r="AG20" s="555"/>
      <c r="AH20" s="566"/>
      <c r="AI20" s="567">
        <v>250</v>
      </c>
      <c r="AJ20" s="574">
        <v>310</v>
      </c>
      <c r="AK20" s="575">
        <v>310</v>
      </c>
      <c r="AL20" s="584"/>
      <c r="AM20" s="585"/>
      <c r="AN20" s="586"/>
      <c r="AO20" s="431"/>
      <c r="AP20" s="431"/>
    </row>
    <row r="21" spans="1:42" ht="27.75">
      <c r="A21" s="446" t="s">
        <v>42</v>
      </c>
      <c r="B21" s="481">
        <v>1685</v>
      </c>
      <c r="C21" s="483">
        <f t="shared" si="2"/>
        <v>1685</v>
      </c>
      <c r="D21" s="485">
        <v>1305</v>
      </c>
      <c r="E21" s="485">
        <v>380</v>
      </c>
      <c r="F21" s="485"/>
      <c r="G21" s="485"/>
      <c r="H21" s="488">
        <f t="shared" si="5"/>
        <v>100</v>
      </c>
      <c r="I21" s="494">
        <f>J21+K21+L21+M21</f>
        <v>4971</v>
      </c>
      <c r="J21" s="495">
        <v>3960</v>
      </c>
      <c r="K21" s="496">
        <v>1011</v>
      </c>
      <c r="L21" s="497"/>
      <c r="M21" s="498"/>
      <c r="N21" s="512">
        <f>I21/C21*10</f>
        <v>29.501483679525222</v>
      </c>
      <c r="O21" s="519"/>
      <c r="P21" s="521">
        <f t="shared" si="1"/>
        <v>586</v>
      </c>
      <c r="Q21" s="525">
        <v>200</v>
      </c>
      <c r="R21" s="526">
        <v>166</v>
      </c>
      <c r="S21" s="527">
        <v>220</v>
      </c>
      <c r="T21" s="539">
        <f t="shared" si="4"/>
        <v>900</v>
      </c>
      <c r="U21" s="543">
        <v>100</v>
      </c>
      <c r="V21" s="544">
        <v>800</v>
      </c>
      <c r="W21" s="444">
        <v>400</v>
      </c>
      <c r="X21" s="448"/>
      <c r="Y21" s="447"/>
      <c r="Z21" s="535">
        <v>910</v>
      </c>
      <c r="AA21" s="536">
        <v>910</v>
      </c>
      <c r="AB21" s="550">
        <v>1021</v>
      </c>
      <c r="AC21" s="551">
        <v>500</v>
      </c>
      <c r="AD21" s="558">
        <v>5242</v>
      </c>
      <c r="AE21" s="532">
        <v>5000</v>
      </c>
      <c r="AF21" s="562" t="s">
        <v>13</v>
      </c>
      <c r="AG21" s="555" t="s">
        <v>188</v>
      </c>
      <c r="AH21" s="566" t="s">
        <v>13</v>
      </c>
      <c r="AI21" s="567">
        <v>1200</v>
      </c>
      <c r="AJ21" s="580">
        <v>1700</v>
      </c>
      <c r="AK21" s="575">
        <v>1300</v>
      </c>
      <c r="AL21" s="584">
        <v>600</v>
      </c>
      <c r="AM21" s="585">
        <v>450</v>
      </c>
      <c r="AN21" s="586"/>
      <c r="AO21" s="431"/>
      <c r="AP21" s="431"/>
    </row>
    <row r="22" spans="1:42" ht="27.75">
      <c r="A22" s="446" t="s">
        <v>41</v>
      </c>
      <c r="B22" s="481">
        <v>300</v>
      </c>
      <c r="C22" s="483">
        <f t="shared" si="2"/>
        <v>300</v>
      </c>
      <c r="D22" s="485">
        <v>300</v>
      </c>
      <c r="E22" s="485"/>
      <c r="F22" s="485"/>
      <c r="G22" s="485"/>
      <c r="H22" s="488">
        <f t="shared" si="5"/>
        <v>100</v>
      </c>
      <c r="I22" s="494">
        <f>J22+K22+L22</f>
        <v>750</v>
      </c>
      <c r="J22" s="495">
        <v>750</v>
      </c>
      <c r="K22" s="499"/>
      <c r="L22" s="500"/>
      <c r="M22" s="501"/>
      <c r="N22" s="512">
        <f t="shared" si="3"/>
        <v>25</v>
      </c>
      <c r="O22" s="519"/>
      <c r="P22" s="521">
        <f t="shared" si="1"/>
        <v>55</v>
      </c>
      <c r="Q22" s="525">
        <v>55</v>
      </c>
      <c r="R22" s="526"/>
      <c r="S22" s="527"/>
      <c r="T22" s="539">
        <f t="shared" si="4"/>
        <v>0</v>
      </c>
      <c r="U22" s="543">
        <v>0</v>
      </c>
      <c r="V22" s="544">
        <v>0</v>
      </c>
      <c r="W22" s="444"/>
      <c r="X22" s="448"/>
      <c r="Y22" s="447"/>
      <c r="Z22" s="535"/>
      <c r="AA22" s="536"/>
      <c r="AB22" s="550"/>
      <c r="AC22" s="551"/>
      <c r="AD22" s="558"/>
      <c r="AE22" s="532"/>
      <c r="AF22" s="562"/>
      <c r="AG22" s="555"/>
      <c r="AH22" s="566"/>
      <c r="AI22" s="567"/>
      <c r="AJ22" s="574"/>
      <c r="AK22" s="575"/>
      <c r="AL22" s="584"/>
      <c r="AM22" s="585"/>
      <c r="AN22" s="586"/>
      <c r="AO22" s="431"/>
      <c r="AP22" s="431"/>
    </row>
    <row r="23" spans="1:42" ht="27.75">
      <c r="A23" s="446" t="s">
        <v>46</v>
      </c>
      <c r="B23" s="481">
        <v>280</v>
      </c>
      <c r="C23" s="483">
        <f t="shared" si="2"/>
        <v>280</v>
      </c>
      <c r="D23" s="485">
        <v>280</v>
      </c>
      <c r="E23" s="485"/>
      <c r="F23" s="485"/>
      <c r="G23" s="485"/>
      <c r="H23" s="488">
        <f t="shared" si="5"/>
        <v>100</v>
      </c>
      <c r="I23" s="494">
        <f>J23+K23+L23+M23</f>
        <v>550</v>
      </c>
      <c r="J23" s="495">
        <v>550</v>
      </c>
      <c r="K23" s="499"/>
      <c r="L23" s="500"/>
      <c r="M23" s="501"/>
      <c r="N23" s="512">
        <f t="shared" si="3"/>
        <v>19.642857142857142</v>
      </c>
      <c r="O23" s="519" t="s">
        <v>62</v>
      </c>
      <c r="P23" s="521">
        <f t="shared" si="1"/>
        <v>100</v>
      </c>
      <c r="Q23" s="525">
        <v>100</v>
      </c>
      <c r="R23" s="526"/>
      <c r="S23" s="527"/>
      <c r="T23" s="539">
        <f t="shared" si="4"/>
        <v>60</v>
      </c>
      <c r="U23" s="543">
        <v>60</v>
      </c>
      <c r="V23" s="544"/>
      <c r="W23" s="444"/>
      <c r="X23" s="448"/>
      <c r="Y23" s="447"/>
      <c r="Z23" s="535">
        <v>60</v>
      </c>
      <c r="AA23" s="536">
        <v>60</v>
      </c>
      <c r="AB23" s="550">
        <v>90</v>
      </c>
      <c r="AC23" s="551">
        <v>25</v>
      </c>
      <c r="AD23" s="558"/>
      <c r="AE23" s="532"/>
      <c r="AF23" s="562"/>
      <c r="AG23" s="555"/>
      <c r="AH23" s="566">
        <v>80</v>
      </c>
      <c r="AI23" s="567">
        <v>25</v>
      </c>
      <c r="AJ23" s="574">
        <v>50</v>
      </c>
      <c r="AK23" s="575">
        <v>11</v>
      </c>
      <c r="AL23" s="584"/>
      <c r="AM23" s="585"/>
      <c r="AN23" s="586"/>
      <c r="AO23" s="431"/>
      <c r="AP23" s="431"/>
    </row>
    <row r="24" spans="1:42" ht="27.75">
      <c r="A24" s="446" t="s">
        <v>54</v>
      </c>
      <c r="B24" s="481">
        <v>400</v>
      </c>
      <c r="C24" s="483">
        <f t="shared" si="2"/>
        <v>400</v>
      </c>
      <c r="D24" s="485">
        <v>400</v>
      </c>
      <c r="E24" s="485"/>
      <c r="F24" s="485"/>
      <c r="G24" s="485"/>
      <c r="H24" s="488">
        <f t="shared" si="5"/>
        <v>100</v>
      </c>
      <c r="I24" s="494">
        <f>J24+K24+L24+M24</f>
        <v>720</v>
      </c>
      <c r="J24" s="495">
        <v>720</v>
      </c>
      <c r="K24" s="499"/>
      <c r="L24" s="500"/>
      <c r="M24" s="501"/>
      <c r="N24" s="512">
        <f t="shared" si="3"/>
        <v>18</v>
      </c>
      <c r="O24" s="519"/>
      <c r="P24" s="521">
        <f t="shared" si="1"/>
        <v>100</v>
      </c>
      <c r="Q24" s="525">
        <v>100</v>
      </c>
      <c r="R24" s="526"/>
      <c r="S24" s="527"/>
      <c r="T24" s="539">
        <f t="shared" si="4"/>
        <v>0</v>
      </c>
      <c r="U24" s="543"/>
      <c r="V24" s="544"/>
      <c r="W24" s="444"/>
      <c r="X24" s="448"/>
      <c r="Y24" s="447"/>
      <c r="Z24" s="535"/>
      <c r="AA24" s="536"/>
      <c r="AB24" s="550"/>
      <c r="AC24" s="551"/>
      <c r="AD24" s="558"/>
      <c r="AE24" s="532"/>
      <c r="AF24" s="562"/>
      <c r="AG24" s="555"/>
      <c r="AH24" s="566"/>
      <c r="AI24" s="567"/>
      <c r="AJ24" s="574"/>
      <c r="AK24" s="575"/>
      <c r="AL24" s="584"/>
      <c r="AM24" s="585"/>
      <c r="AN24" s="586"/>
      <c r="AO24" s="431"/>
      <c r="AP24" s="431"/>
    </row>
    <row r="25" spans="1:42" ht="27.75">
      <c r="A25" s="446" t="s">
        <v>76</v>
      </c>
      <c r="B25" s="481">
        <v>250</v>
      </c>
      <c r="C25" s="483">
        <f t="shared" si="2"/>
        <v>250</v>
      </c>
      <c r="D25" s="485">
        <v>250</v>
      </c>
      <c r="E25" s="485"/>
      <c r="F25" s="485"/>
      <c r="G25" s="485"/>
      <c r="H25" s="488">
        <f t="shared" si="5"/>
        <v>100</v>
      </c>
      <c r="I25" s="494">
        <f>J25+K25+L25+M25</f>
        <v>500</v>
      </c>
      <c r="J25" s="495">
        <v>500</v>
      </c>
      <c r="K25" s="499"/>
      <c r="L25" s="500"/>
      <c r="M25" s="501"/>
      <c r="N25" s="512">
        <f t="shared" si="3"/>
        <v>20</v>
      </c>
      <c r="O25" s="519"/>
      <c r="P25" s="521">
        <f t="shared" si="1"/>
        <v>50</v>
      </c>
      <c r="Q25" s="525">
        <v>50</v>
      </c>
      <c r="R25" s="526"/>
      <c r="S25" s="527"/>
      <c r="T25" s="539">
        <f t="shared" si="4"/>
        <v>0</v>
      </c>
      <c r="U25" s="543"/>
      <c r="V25" s="544"/>
      <c r="W25" s="444"/>
      <c r="X25" s="448"/>
      <c r="Y25" s="447"/>
      <c r="Z25" s="535"/>
      <c r="AA25" s="536"/>
      <c r="AB25" s="550"/>
      <c r="AC25" s="551"/>
      <c r="AD25" s="558"/>
      <c r="AE25" s="532"/>
      <c r="AF25" s="562"/>
      <c r="AG25" s="555"/>
      <c r="AH25" s="566"/>
      <c r="AI25" s="567"/>
      <c r="AJ25" s="574"/>
      <c r="AK25" s="575"/>
      <c r="AL25" s="584"/>
      <c r="AM25" s="585"/>
      <c r="AN25" s="586"/>
      <c r="AO25" s="431"/>
      <c r="AP25" s="431"/>
    </row>
    <row r="26" spans="1:42" ht="28.5" thickBot="1">
      <c r="A26" s="449" t="s">
        <v>61</v>
      </c>
      <c r="B26" s="482">
        <v>109</v>
      </c>
      <c r="C26" s="483">
        <f>D26+E26+F26+G26</f>
        <v>109</v>
      </c>
      <c r="D26" s="486">
        <v>109</v>
      </c>
      <c r="E26" s="486"/>
      <c r="F26" s="486"/>
      <c r="G26" s="486"/>
      <c r="H26" s="489">
        <f t="shared" si="5"/>
        <v>100</v>
      </c>
      <c r="I26" s="503">
        <f>J26+K26+L26+M26</f>
        <v>142</v>
      </c>
      <c r="J26" s="504">
        <v>142</v>
      </c>
      <c r="K26" s="505"/>
      <c r="L26" s="506"/>
      <c r="M26" s="507"/>
      <c r="N26" s="512">
        <f>I26/C26*10</f>
        <v>13.027522935779816</v>
      </c>
      <c r="O26" s="520"/>
      <c r="P26" s="521">
        <f t="shared" si="1"/>
        <v>20</v>
      </c>
      <c r="Q26" s="528">
        <v>20</v>
      </c>
      <c r="R26" s="529"/>
      <c r="S26" s="530"/>
      <c r="T26" s="612">
        <f t="shared" si="4"/>
        <v>0</v>
      </c>
      <c r="U26" s="546"/>
      <c r="V26" s="547"/>
      <c r="W26" s="450"/>
      <c r="X26" s="452"/>
      <c r="Y26" s="451"/>
      <c r="Z26" s="537"/>
      <c r="AA26" s="538"/>
      <c r="AB26" s="552"/>
      <c r="AC26" s="553"/>
      <c r="AD26" s="559"/>
      <c r="AE26" s="560"/>
      <c r="AF26" s="563"/>
      <c r="AG26" s="556"/>
      <c r="AH26" s="568"/>
      <c r="AI26" s="569"/>
      <c r="AJ26" s="576"/>
      <c r="AK26" s="577"/>
      <c r="AL26" s="587"/>
      <c r="AM26" s="588"/>
      <c r="AN26" s="589"/>
      <c r="AO26" s="431"/>
      <c r="AP26" s="431"/>
    </row>
    <row r="27" spans="1:42" ht="28.5" thickBot="1">
      <c r="A27" s="457" t="s">
        <v>7</v>
      </c>
      <c r="B27" s="458">
        <f aca="true" t="shared" si="6" ref="B27:G27">SUM(B7:B26)</f>
        <v>29919</v>
      </c>
      <c r="C27" s="459">
        <f t="shared" si="6"/>
        <v>29919</v>
      </c>
      <c r="D27" s="460">
        <f t="shared" si="6"/>
        <v>26532</v>
      </c>
      <c r="E27" s="460">
        <f t="shared" si="6"/>
        <v>648</v>
      </c>
      <c r="F27" s="460">
        <f t="shared" si="6"/>
        <v>2694</v>
      </c>
      <c r="G27" s="460">
        <f t="shared" si="6"/>
        <v>45</v>
      </c>
      <c r="H27" s="461">
        <f aca="true" t="shared" si="7" ref="H27:H35">C27/B27*100</f>
        <v>100</v>
      </c>
      <c r="I27" s="462">
        <f>SUM(I7:I26)</f>
        <v>71213.2</v>
      </c>
      <c r="J27" s="460">
        <f>SUM(J7:J26)</f>
        <v>62829</v>
      </c>
      <c r="K27" s="463">
        <f>SUM(K7:K26)</f>
        <v>1518.1</v>
      </c>
      <c r="L27" s="464">
        <f>SUM(L7:L26)</f>
        <v>6763.6</v>
      </c>
      <c r="M27" s="461">
        <f>SUM(M7:M26)</f>
        <v>102.5</v>
      </c>
      <c r="N27" s="465">
        <f>I27/C27*10</f>
        <v>23.80199872990407</v>
      </c>
      <c r="O27" s="458">
        <f aca="true" t="shared" si="8" ref="O27:V27">SUM(O7:O26)</f>
        <v>0</v>
      </c>
      <c r="P27" s="462">
        <f t="shared" si="8"/>
        <v>7836.3</v>
      </c>
      <c r="Q27" s="460">
        <f t="shared" si="8"/>
        <v>6965.3</v>
      </c>
      <c r="R27" s="463">
        <f t="shared" si="8"/>
        <v>287</v>
      </c>
      <c r="S27" s="466">
        <f>SUM(S7:S26)</f>
        <v>584</v>
      </c>
      <c r="T27" s="458">
        <f>U27+V27</f>
        <v>8053</v>
      </c>
      <c r="U27" s="611">
        <f t="shared" si="8"/>
        <v>1279</v>
      </c>
      <c r="V27" s="466">
        <f t="shared" si="8"/>
        <v>6774</v>
      </c>
      <c r="W27" s="458">
        <f>SUM(W7:W26)</f>
        <v>9728</v>
      </c>
      <c r="X27" s="459"/>
      <c r="Y27" s="466"/>
      <c r="Z27" s="459">
        <f aca="true" t="shared" si="9" ref="Z27:AE27">SUM(Z7:Z26)</f>
        <v>4699</v>
      </c>
      <c r="AA27" s="466">
        <f t="shared" si="9"/>
        <v>4699</v>
      </c>
      <c r="AB27" s="459">
        <f t="shared" si="9"/>
        <v>5325</v>
      </c>
      <c r="AC27" s="466">
        <f t="shared" si="9"/>
        <v>3800</v>
      </c>
      <c r="AD27" s="459">
        <f t="shared" si="9"/>
        <v>15407</v>
      </c>
      <c r="AE27" s="466">
        <f t="shared" si="9"/>
        <v>15646</v>
      </c>
      <c r="AF27" s="459">
        <f aca="true" t="shared" si="10" ref="AF27:AM27">SUM(AF7:AF26)</f>
        <v>810</v>
      </c>
      <c r="AG27" s="466">
        <f t="shared" si="10"/>
        <v>0</v>
      </c>
      <c r="AH27" s="459">
        <f t="shared" si="10"/>
        <v>1730</v>
      </c>
      <c r="AI27" s="466">
        <f t="shared" si="10"/>
        <v>2625</v>
      </c>
      <c r="AJ27" s="459">
        <f t="shared" si="10"/>
        <v>5720</v>
      </c>
      <c r="AK27" s="466">
        <f t="shared" si="10"/>
        <v>4583</v>
      </c>
      <c r="AL27" s="459">
        <f t="shared" si="10"/>
        <v>1350</v>
      </c>
      <c r="AM27" s="460">
        <f t="shared" si="10"/>
        <v>1477</v>
      </c>
      <c r="AN27" s="466">
        <f>SUM(AN7:AN26)</f>
        <v>10</v>
      </c>
      <c r="AO27" s="431"/>
      <c r="AP27" s="431"/>
    </row>
    <row r="28" spans="1:42" ht="27.75">
      <c r="A28" s="453" t="s">
        <v>21</v>
      </c>
      <c r="B28" s="480">
        <v>500</v>
      </c>
      <c r="C28" s="483">
        <f aca="true" t="shared" si="11" ref="C28:C66">D28+E28+F28+G28</f>
        <v>500</v>
      </c>
      <c r="D28" s="484">
        <v>320</v>
      </c>
      <c r="E28" s="484">
        <v>180</v>
      </c>
      <c r="F28" s="484"/>
      <c r="G28" s="484"/>
      <c r="H28" s="487">
        <f t="shared" si="7"/>
        <v>100</v>
      </c>
      <c r="I28" s="508">
        <f>J28+K28+L28+M28</f>
        <v>978</v>
      </c>
      <c r="J28" s="491">
        <v>618</v>
      </c>
      <c r="K28" s="509">
        <v>360</v>
      </c>
      <c r="L28" s="509"/>
      <c r="M28" s="510"/>
      <c r="N28" s="513">
        <f>I28/C28*10</f>
        <v>19.56</v>
      </c>
      <c r="O28" s="518"/>
      <c r="P28" s="531">
        <f aca="true" t="shared" si="12" ref="P28:P66">Q28+R28+S28</f>
        <v>110</v>
      </c>
      <c r="Q28" s="522">
        <v>70</v>
      </c>
      <c r="R28" s="522">
        <v>40</v>
      </c>
      <c r="S28" s="524"/>
      <c r="T28" s="542">
        <f>U28+V28</f>
        <v>170</v>
      </c>
      <c r="U28" s="540">
        <v>120</v>
      </c>
      <c r="V28" s="541">
        <v>50</v>
      </c>
      <c r="W28" s="454"/>
      <c r="X28" s="455"/>
      <c r="Y28" s="456"/>
      <c r="Z28" s="533"/>
      <c r="AA28" s="534"/>
      <c r="AB28" s="548"/>
      <c r="AC28" s="549"/>
      <c r="AD28" s="557"/>
      <c r="AE28" s="524"/>
      <c r="AF28" s="561"/>
      <c r="AG28" s="554"/>
      <c r="AH28" s="564"/>
      <c r="AI28" s="570"/>
      <c r="AJ28" s="578"/>
      <c r="AK28" s="579"/>
      <c r="AL28" s="590"/>
      <c r="AM28" s="514"/>
      <c r="AN28" s="591"/>
      <c r="AO28" s="431"/>
      <c r="AP28" s="431"/>
    </row>
    <row r="29" spans="1:42" ht="27.75">
      <c r="A29" s="446" t="s">
        <v>25</v>
      </c>
      <c r="B29" s="481">
        <v>450</v>
      </c>
      <c r="C29" s="483">
        <f t="shared" si="11"/>
        <v>450</v>
      </c>
      <c r="D29" s="485">
        <v>450</v>
      </c>
      <c r="E29" s="485"/>
      <c r="F29" s="485"/>
      <c r="G29" s="485"/>
      <c r="H29" s="488">
        <f t="shared" si="7"/>
        <v>100</v>
      </c>
      <c r="I29" s="508">
        <f aca="true" t="shared" si="13" ref="I29:I67">J29+K29+L29+M29</f>
        <v>855</v>
      </c>
      <c r="J29" s="495">
        <v>855</v>
      </c>
      <c r="K29" s="496"/>
      <c r="L29" s="496"/>
      <c r="M29" s="511"/>
      <c r="N29" s="513">
        <f aca="true" t="shared" si="14" ref="N29:N66">I29/C29*10</f>
        <v>19</v>
      </c>
      <c r="O29" s="519"/>
      <c r="P29" s="531">
        <f t="shared" si="12"/>
        <v>100</v>
      </c>
      <c r="Q29" s="525">
        <v>100</v>
      </c>
      <c r="R29" s="525"/>
      <c r="S29" s="532"/>
      <c r="T29" s="542">
        <f>U29+V29</f>
        <v>230</v>
      </c>
      <c r="U29" s="543"/>
      <c r="V29" s="544">
        <v>230</v>
      </c>
      <c r="W29" s="444"/>
      <c r="X29" s="448"/>
      <c r="Y29" s="447"/>
      <c r="Z29" s="535"/>
      <c r="AA29" s="536"/>
      <c r="AB29" s="550"/>
      <c r="AC29" s="551"/>
      <c r="AD29" s="558"/>
      <c r="AE29" s="532"/>
      <c r="AF29" s="562"/>
      <c r="AG29" s="555"/>
      <c r="AH29" s="566"/>
      <c r="AI29" s="571"/>
      <c r="AJ29" s="580"/>
      <c r="AK29" s="581"/>
      <c r="AL29" s="592"/>
      <c r="AM29" s="516"/>
      <c r="AN29" s="517"/>
      <c r="AO29" s="431"/>
      <c r="AP29" s="431"/>
    </row>
    <row r="30" spans="1:42" ht="27.75">
      <c r="A30" s="446" t="s">
        <v>63</v>
      </c>
      <c r="B30" s="481">
        <v>120</v>
      </c>
      <c r="C30" s="483">
        <f t="shared" si="11"/>
        <v>120</v>
      </c>
      <c r="D30" s="485">
        <v>120</v>
      </c>
      <c r="E30" s="485"/>
      <c r="F30" s="485"/>
      <c r="G30" s="485"/>
      <c r="H30" s="488">
        <f t="shared" si="7"/>
        <v>100</v>
      </c>
      <c r="I30" s="508">
        <f t="shared" si="13"/>
        <v>336</v>
      </c>
      <c r="J30" s="495">
        <v>336</v>
      </c>
      <c r="K30" s="496"/>
      <c r="L30" s="496"/>
      <c r="M30" s="511"/>
      <c r="N30" s="513">
        <f t="shared" si="14"/>
        <v>28</v>
      </c>
      <c r="O30" s="519"/>
      <c r="P30" s="531">
        <f t="shared" si="12"/>
        <v>60</v>
      </c>
      <c r="Q30" s="525">
        <v>60</v>
      </c>
      <c r="R30" s="525"/>
      <c r="S30" s="532"/>
      <c r="T30" s="542"/>
      <c r="U30" s="543"/>
      <c r="V30" s="544"/>
      <c r="W30" s="444"/>
      <c r="X30" s="448"/>
      <c r="Y30" s="447"/>
      <c r="Z30" s="535"/>
      <c r="AA30" s="536"/>
      <c r="AB30" s="550"/>
      <c r="AC30" s="551"/>
      <c r="AD30" s="558"/>
      <c r="AE30" s="532"/>
      <c r="AF30" s="562"/>
      <c r="AG30" s="555"/>
      <c r="AH30" s="566"/>
      <c r="AI30" s="571"/>
      <c r="AJ30" s="580"/>
      <c r="AK30" s="581"/>
      <c r="AL30" s="592"/>
      <c r="AM30" s="516"/>
      <c r="AN30" s="517"/>
      <c r="AO30" s="431"/>
      <c r="AP30" s="431"/>
    </row>
    <row r="31" spans="1:42" ht="27.75">
      <c r="A31" s="446" t="s">
        <v>55</v>
      </c>
      <c r="B31" s="481">
        <v>1150</v>
      </c>
      <c r="C31" s="483">
        <f t="shared" si="11"/>
        <v>1150</v>
      </c>
      <c r="D31" s="485">
        <v>900</v>
      </c>
      <c r="E31" s="485">
        <v>150</v>
      </c>
      <c r="F31" s="485">
        <v>100</v>
      </c>
      <c r="G31" s="485"/>
      <c r="H31" s="488">
        <f>C31/B31*100</f>
        <v>100</v>
      </c>
      <c r="I31" s="508">
        <f t="shared" si="13"/>
        <v>2694</v>
      </c>
      <c r="J31" s="495">
        <v>2070</v>
      </c>
      <c r="K31" s="496">
        <v>324</v>
      </c>
      <c r="L31" s="496">
        <v>300</v>
      </c>
      <c r="M31" s="511"/>
      <c r="N31" s="513">
        <f t="shared" si="14"/>
        <v>23.42608695652174</v>
      </c>
      <c r="O31" s="519"/>
      <c r="P31" s="531">
        <f t="shared" si="12"/>
        <v>250</v>
      </c>
      <c r="Q31" s="525">
        <v>200</v>
      </c>
      <c r="R31" s="525">
        <v>50</v>
      </c>
      <c r="S31" s="532"/>
      <c r="T31" s="542">
        <f>U31+V31</f>
        <v>150</v>
      </c>
      <c r="U31" s="543"/>
      <c r="V31" s="544">
        <v>150</v>
      </c>
      <c r="W31" s="444">
        <v>75</v>
      </c>
      <c r="X31" s="448"/>
      <c r="Y31" s="447"/>
      <c r="Z31" s="535">
        <v>150</v>
      </c>
      <c r="AA31" s="536">
        <v>150</v>
      </c>
      <c r="AB31" s="550">
        <v>135</v>
      </c>
      <c r="AC31" s="551"/>
      <c r="AD31" s="558"/>
      <c r="AE31" s="532"/>
      <c r="AF31" s="562"/>
      <c r="AG31" s="555"/>
      <c r="AH31" s="566">
        <v>45</v>
      </c>
      <c r="AI31" s="571"/>
      <c r="AJ31" s="580"/>
      <c r="AK31" s="581"/>
      <c r="AL31" s="592"/>
      <c r="AM31" s="516"/>
      <c r="AN31" s="517"/>
      <c r="AO31" s="431"/>
      <c r="AP31" s="431"/>
    </row>
    <row r="32" spans="1:42" ht="27.75">
      <c r="A32" s="446" t="s">
        <v>23</v>
      </c>
      <c r="B32" s="481">
        <v>400</v>
      </c>
      <c r="C32" s="483">
        <f t="shared" si="11"/>
        <v>400</v>
      </c>
      <c r="D32" s="485">
        <v>400</v>
      </c>
      <c r="E32" s="485"/>
      <c r="F32" s="485"/>
      <c r="G32" s="485"/>
      <c r="H32" s="488">
        <f t="shared" si="7"/>
        <v>100</v>
      </c>
      <c r="I32" s="508">
        <f t="shared" si="13"/>
        <v>600</v>
      </c>
      <c r="J32" s="495">
        <v>600</v>
      </c>
      <c r="K32" s="496"/>
      <c r="L32" s="496"/>
      <c r="M32" s="511"/>
      <c r="N32" s="513">
        <f t="shared" si="14"/>
        <v>15</v>
      </c>
      <c r="O32" s="519"/>
      <c r="P32" s="531">
        <f t="shared" si="12"/>
        <v>100</v>
      </c>
      <c r="Q32" s="525">
        <v>100</v>
      </c>
      <c r="R32" s="525"/>
      <c r="S32" s="532"/>
      <c r="T32" s="542">
        <f>U32+V32</f>
        <v>40</v>
      </c>
      <c r="U32" s="543">
        <v>40</v>
      </c>
      <c r="V32" s="544"/>
      <c r="W32" s="444"/>
      <c r="X32" s="448"/>
      <c r="Y32" s="447"/>
      <c r="Z32" s="535"/>
      <c r="AA32" s="536"/>
      <c r="AB32" s="550"/>
      <c r="AC32" s="551"/>
      <c r="AD32" s="558"/>
      <c r="AE32" s="532"/>
      <c r="AF32" s="562"/>
      <c r="AG32" s="555"/>
      <c r="AH32" s="566"/>
      <c r="AI32" s="571"/>
      <c r="AJ32" s="580"/>
      <c r="AK32" s="581"/>
      <c r="AL32" s="592"/>
      <c r="AM32" s="516"/>
      <c r="AN32" s="517"/>
      <c r="AO32" s="431"/>
      <c r="AP32" s="431"/>
    </row>
    <row r="33" spans="1:42" ht="27.75">
      <c r="A33" s="446" t="s">
        <v>133</v>
      </c>
      <c r="B33" s="481">
        <v>90</v>
      </c>
      <c r="C33" s="483">
        <f t="shared" si="11"/>
        <v>90</v>
      </c>
      <c r="D33" s="485">
        <v>90</v>
      </c>
      <c r="E33" s="485"/>
      <c r="F33" s="485"/>
      <c r="G33" s="485"/>
      <c r="H33" s="488">
        <f t="shared" si="7"/>
        <v>100</v>
      </c>
      <c r="I33" s="508">
        <f t="shared" si="13"/>
        <v>200</v>
      </c>
      <c r="J33" s="495">
        <v>200</v>
      </c>
      <c r="K33" s="496"/>
      <c r="L33" s="496"/>
      <c r="M33" s="511"/>
      <c r="N33" s="513">
        <f t="shared" si="14"/>
        <v>22.22222222222222</v>
      </c>
      <c r="O33" s="519"/>
      <c r="P33" s="531">
        <f t="shared" si="12"/>
        <v>25</v>
      </c>
      <c r="Q33" s="525">
        <v>25</v>
      </c>
      <c r="R33" s="525"/>
      <c r="S33" s="532"/>
      <c r="T33" s="542"/>
      <c r="U33" s="543"/>
      <c r="V33" s="544"/>
      <c r="W33" s="444"/>
      <c r="X33" s="448"/>
      <c r="Y33" s="447"/>
      <c r="Z33" s="535"/>
      <c r="AA33" s="536"/>
      <c r="AB33" s="550"/>
      <c r="AC33" s="551"/>
      <c r="AD33" s="558"/>
      <c r="AE33" s="532"/>
      <c r="AF33" s="562"/>
      <c r="AG33" s="555"/>
      <c r="AH33" s="566"/>
      <c r="AI33" s="571"/>
      <c r="AJ33" s="580"/>
      <c r="AK33" s="581"/>
      <c r="AL33" s="592"/>
      <c r="AM33" s="516"/>
      <c r="AN33" s="517"/>
      <c r="AO33" s="431"/>
      <c r="AP33" s="431"/>
    </row>
    <row r="34" spans="1:42" ht="27.75">
      <c r="A34" s="446" t="s">
        <v>91</v>
      </c>
      <c r="B34" s="481">
        <v>318</v>
      </c>
      <c r="C34" s="483">
        <f t="shared" si="11"/>
        <v>318</v>
      </c>
      <c r="D34" s="485">
        <v>158</v>
      </c>
      <c r="E34" s="485">
        <v>160</v>
      </c>
      <c r="F34" s="485"/>
      <c r="G34" s="485"/>
      <c r="H34" s="488">
        <f t="shared" si="7"/>
        <v>100</v>
      </c>
      <c r="I34" s="508">
        <f t="shared" si="13"/>
        <v>840.8</v>
      </c>
      <c r="J34" s="495">
        <v>328.8</v>
      </c>
      <c r="K34" s="496">
        <v>512</v>
      </c>
      <c r="L34" s="496"/>
      <c r="M34" s="511"/>
      <c r="N34" s="513">
        <f t="shared" si="14"/>
        <v>26.440251572327043</v>
      </c>
      <c r="O34" s="519"/>
      <c r="P34" s="531">
        <f t="shared" si="12"/>
        <v>128</v>
      </c>
      <c r="Q34" s="525">
        <v>100</v>
      </c>
      <c r="R34" s="525">
        <v>28</v>
      </c>
      <c r="S34" s="532"/>
      <c r="T34" s="542">
        <f>U34+V34</f>
        <v>150</v>
      </c>
      <c r="U34" s="543">
        <v>150</v>
      </c>
      <c r="V34" s="544"/>
      <c r="W34" s="444"/>
      <c r="X34" s="448"/>
      <c r="Y34" s="447"/>
      <c r="Z34" s="535"/>
      <c r="AA34" s="536"/>
      <c r="AB34" s="550"/>
      <c r="AC34" s="551"/>
      <c r="AD34" s="558"/>
      <c r="AE34" s="532"/>
      <c r="AF34" s="562"/>
      <c r="AG34" s="555"/>
      <c r="AH34" s="566"/>
      <c r="AI34" s="571"/>
      <c r="AJ34" s="580"/>
      <c r="AK34" s="581"/>
      <c r="AL34" s="592"/>
      <c r="AM34" s="516"/>
      <c r="AN34" s="517"/>
      <c r="AO34" s="431"/>
      <c r="AP34" s="431"/>
    </row>
    <row r="35" spans="1:42" ht="27.75">
      <c r="A35" s="446" t="s">
        <v>189</v>
      </c>
      <c r="B35" s="481">
        <v>102</v>
      </c>
      <c r="C35" s="483">
        <f t="shared" si="11"/>
        <v>102</v>
      </c>
      <c r="D35" s="485">
        <v>102</v>
      </c>
      <c r="E35" s="485"/>
      <c r="F35" s="485"/>
      <c r="G35" s="485"/>
      <c r="H35" s="488">
        <f t="shared" si="7"/>
        <v>100</v>
      </c>
      <c r="I35" s="508">
        <f t="shared" si="13"/>
        <v>265.2</v>
      </c>
      <c r="J35" s="495">
        <v>265.2</v>
      </c>
      <c r="K35" s="496"/>
      <c r="L35" s="496"/>
      <c r="M35" s="511"/>
      <c r="N35" s="513">
        <f t="shared" si="14"/>
        <v>26</v>
      </c>
      <c r="O35" s="519"/>
      <c r="P35" s="531">
        <f t="shared" si="12"/>
        <v>42</v>
      </c>
      <c r="Q35" s="525"/>
      <c r="R35" s="525">
        <v>42</v>
      </c>
      <c r="S35" s="532"/>
      <c r="T35" s="542"/>
      <c r="U35" s="543"/>
      <c r="V35" s="544"/>
      <c r="W35" s="444"/>
      <c r="X35" s="448"/>
      <c r="Y35" s="447"/>
      <c r="Z35" s="535"/>
      <c r="AA35" s="536"/>
      <c r="AB35" s="550"/>
      <c r="AC35" s="551"/>
      <c r="AD35" s="558"/>
      <c r="AE35" s="532"/>
      <c r="AF35" s="562"/>
      <c r="AG35" s="555"/>
      <c r="AH35" s="566"/>
      <c r="AI35" s="571"/>
      <c r="AJ35" s="580"/>
      <c r="AK35" s="581"/>
      <c r="AL35" s="592"/>
      <c r="AM35" s="516"/>
      <c r="AN35" s="517"/>
      <c r="AO35" s="431"/>
      <c r="AP35" s="431"/>
    </row>
    <row r="36" spans="1:42" ht="27.75">
      <c r="A36" s="446" t="s">
        <v>24</v>
      </c>
      <c r="B36" s="481">
        <v>700</v>
      </c>
      <c r="C36" s="483">
        <f t="shared" si="11"/>
        <v>700</v>
      </c>
      <c r="D36" s="485">
        <v>500</v>
      </c>
      <c r="E36" s="485">
        <v>200</v>
      </c>
      <c r="F36" s="485"/>
      <c r="G36" s="485"/>
      <c r="H36" s="488">
        <f aca="true" t="shared" si="15" ref="H36:H42">C36/B36*100</f>
        <v>100</v>
      </c>
      <c r="I36" s="508">
        <f t="shared" si="13"/>
        <v>1460</v>
      </c>
      <c r="J36" s="495">
        <v>1000</v>
      </c>
      <c r="K36" s="496">
        <v>460</v>
      </c>
      <c r="L36" s="496"/>
      <c r="M36" s="511"/>
      <c r="N36" s="513">
        <f t="shared" si="14"/>
        <v>20.857142857142858</v>
      </c>
      <c r="O36" s="519"/>
      <c r="P36" s="531">
        <f t="shared" si="12"/>
        <v>180</v>
      </c>
      <c r="Q36" s="525">
        <v>80</v>
      </c>
      <c r="R36" s="526">
        <v>100</v>
      </c>
      <c r="S36" s="532"/>
      <c r="T36" s="542"/>
      <c r="U36" s="543"/>
      <c r="V36" s="544"/>
      <c r="W36" s="444"/>
      <c r="X36" s="448">
        <v>10</v>
      </c>
      <c r="Y36" s="447">
        <v>150</v>
      </c>
      <c r="Z36" s="535"/>
      <c r="AA36" s="536"/>
      <c r="AB36" s="550"/>
      <c r="AC36" s="551"/>
      <c r="AD36" s="558"/>
      <c r="AE36" s="532"/>
      <c r="AF36" s="562"/>
      <c r="AG36" s="555"/>
      <c r="AH36" s="566"/>
      <c r="AI36" s="571"/>
      <c r="AJ36" s="580"/>
      <c r="AK36" s="581"/>
      <c r="AL36" s="592"/>
      <c r="AM36" s="516"/>
      <c r="AN36" s="517"/>
      <c r="AO36" s="431"/>
      <c r="AP36" s="431"/>
    </row>
    <row r="37" spans="1:42" ht="27.75">
      <c r="A37" s="446" t="s">
        <v>31</v>
      </c>
      <c r="B37" s="481">
        <v>65</v>
      </c>
      <c r="C37" s="483">
        <f t="shared" si="11"/>
        <v>65</v>
      </c>
      <c r="D37" s="485">
        <v>65</v>
      </c>
      <c r="E37" s="485"/>
      <c r="F37" s="485"/>
      <c r="G37" s="485"/>
      <c r="H37" s="488">
        <f t="shared" si="15"/>
        <v>100</v>
      </c>
      <c r="I37" s="508">
        <f t="shared" si="13"/>
        <v>149</v>
      </c>
      <c r="J37" s="495">
        <v>149</v>
      </c>
      <c r="K37" s="496"/>
      <c r="L37" s="496"/>
      <c r="M37" s="511"/>
      <c r="N37" s="513">
        <f t="shared" si="14"/>
        <v>22.92307692307692</v>
      </c>
      <c r="O37" s="519"/>
      <c r="P37" s="531">
        <f t="shared" si="12"/>
        <v>20</v>
      </c>
      <c r="Q37" s="525">
        <v>20</v>
      </c>
      <c r="R37" s="525"/>
      <c r="S37" s="532"/>
      <c r="T37" s="542"/>
      <c r="U37" s="543"/>
      <c r="V37" s="544"/>
      <c r="W37" s="444"/>
      <c r="X37" s="448"/>
      <c r="Y37" s="447"/>
      <c r="Z37" s="535"/>
      <c r="AA37" s="536"/>
      <c r="AB37" s="550"/>
      <c r="AC37" s="551"/>
      <c r="AD37" s="558"/>
      <c r="AE37" s="532"/>
      <c r="AF37" s="562"/>
      <c r="AG37" s="555"/>
      <c r="AH37" s="566"/>
      <c r="AI37" s="571"/>
      <c r="AJ37" s="580"/>
      <c r="AK37" s="581"/>
      <c r="AL37" s="592"/>
      <c r="AM37" s="516"/>
      <c r="AN37" s="517"/>
      <c r="AO37" s="431"/>
      <c r="AP37" s="431"/>
    </row>
    <row r="38" spans="1:42" ht="27.75">
      <c r="A38" s="446" t="s">
        <v>66</v>
      </c>
      <c r="B38" s="481">
        <v>700</v>
      </c>
      <c r="C38" s="483">
        <f t="shared" si="11"/>
        <v>700</v>
      </c>
      <c r="D38" s="485">
        <v>700</v>
      </c>
      <c r="E38" s="485"/>
      <c r="F38" s="485"/>
      <c r="G38" s="485"/>
      <c r="H38" s="488">
        <f t="shared" si="15"/>
        <v>100</v>
      </c>
      <c r="I38" s="508">
        <f t="shared" si="13"/>
        <v>1260</v>
      </c>
      <c r="J38" s="495">
        <v>1260</v>
      </c>
      <c r="K38" s="496"/>
      <c r="L38" s="496"/>
      <c r="M38" s="511"/>
      <c r="N38" s="513">
        <f t="shared" si="14"/>
        <v>18</v>
      </c>
      <c r="O38" s="519"/>
      <c r="P38" s="531">
        <f t="shared" si="12"/>
        <v>250</v>
      </c>
      <c r="Q38" s="525">
        <v>250</v>
      </c>
      <c r="R38" s="525"/>
      <c r="S38" s="532"/>
      <c r="T38" s="542">
        <f>U38+V38</f>
        <v>100</v>
      </c>
      <c r="U38" s="543"/>
      <c r="V38" s="544">
        <v>100</v>
      </c>
      <c r="W38" s="444"/>
      <c r="X38" s="448"/>
      <c r="Y38" s="447"/>
      <c r="Z38" s="535"/>
      <c r="AA38" s="536"/>
      <c r="AB38" s="550"/>
      <c r="AC38" s="551"/>
      <c r="AD38" s="558"/>
      <c r="AE38" s="532"/>
      <c r="AF38" s="562"/>
      <c r="AG38" s="555"/>
      <c r="AH38" s="566"/>
      <c r="AI38" s="571"/>
      <c r="AJ38" s="580"/>
      <c r="AK38" s="581"/>
      <c r="AL38" s="592"/>
      <c r="AM38" s="516"/>
      <c r="AN38" s="517"/>
      <c r="AO38" s="431"/>
      <c r="AP38" s="431"/>
    </row>
    <row r="39" spans="1:42" ht="27.75">
      <c r="A39" s="446" t="s">
        <v>64</v>
      </c>
      <c r="B39" s="481">
        <v>200</v>
      </c>
      <c r="C39" s="483">
        <f t="shared" si="11"/>
        <v>200</v>
      </c>
      <c r="D39" s="485">
        <v>200</v>
      </c>
      <c r="E39" s="485"/>
      <c r="F39" s="485"/>
      <c r="G39" s="485"/>
      <c r="H39" s="488">
        <f t="shared" si="15"/>
        <v>100</v>
      </c>
      <c r="I39" s="508">
        <f t="shared" si="13"/>
        <v>400</v>
      </c>
      <c r="J39" s="495">
        <v>400</v>
      </c>
      <c r="K39" s="496"/>
      <c r="L39" s="496"/>
      <c r="M39" s="511"/>
      <c r="N39" s="513">
        <f t="shared" si="14"/>
        <v>20</v>
      </c>
      <c r="O39" s="519"/>
      <c r="P39" s="531">
        <f t="shared" si="12"/>
        <v>50</v>
      </c>
      <c r="Q39" s="525">
        <v>50</v>
      </c>
      <c r="R39" s="525"/>
      <c r="S39" s="532"/>
      <c r="T39" s="542"/>
      <c r="U39" s="543"/>
      <c r="V39" s="544"/>
      <c r="W39" s="444"/>
      <c r="X39" s="448"/>
      <c r="Y39" s="447"/>
      <c r="Z39" s="535"/>
      <c r="AA39" s="536"/>
      <c r="AB39" s="550"/>
      <c r="AC39" s="551"/>
      <c r="AD39" s="558"/>
      <c r="AE39" s="532"/>
      <c r="AF39" s="562"/>
      <c r="AG39" s="555"/>
      <c r="AH39" s="566"/>
      <c r="AI39" s="571"/>
      <c r="AJ39" s="580"/>
      <c r="AK39" s="581"/>
      <c r="AL39" s="592"/>
      <c r="AM39" s="516"/>
      <c r="AN39" s="517"/>
      <c r="AO39" s="431"/>
      <c r="AP39" s="431"/>
    </row>
    <row r="40" spans="1:42" ht="27.75">
      <c r="A40" s="446" t="s">
        <v>65</v>
      </c>
      <c r="B40" s="481">
        <v>300</v>
      </c>
      <c r="C40" s="483">
        <f t="shared" si="11"/>
        <v>300</v>
      </c>
      <c r="D40" s="485">
        <v>300</v>
      </c>
      <c r="E40" s="485"/>
      <c r="F40" s="485"/>
      <c r="G40" s="485"/>
      <c r="H40" s="488">
        <f t="shared" si="15"/>
        <v>100</v>
      </c>
      <c r="I40" s="508">
        <f t="shared" si="13"/>
        <v>690</v>
      </c>
      <c r="J40" s="495">
        <v>690</v>
      </c>
      <c r="K40" s="496"/>
      <c r="L40" s="496"/>
      <c r="M40" s="511"/>
      <c r="N40" s="513">
        <f t="shared" si="14"/>
        <v>23</v>
      </c>
      <c r="O40" s="519"/>
      <c r="P40" s="531">
        <f t="shared" si="12"/>
        <v>60</v>
      </c>
      <c r="Q40" s="525">
        <v>60</v>
      </c>
      <c r="R40" s="525"/>
      <c r="S40" s="532"/>
      <c r="T40" s="542">
        <f>U40+V40</f>
        <v>120</v>
      </c>
      <c r="U40" s="543">
        <v>120</v>
      </c>
      <c r="V40" s="544"/>
      <c r="W40" s="444"/>
      <c r="X40" s="448"/>
      <c r="Y40" s="447"/>
      <c r="Z40" s="535"/>
      <c r="AA40" s="536"/>
      <c r="AB40" s="550"/>
      <c r="AC40" s="551"/>
      <c r="AD40" s="558"/>
      <c r="AE40" s="532"/>
      <c r="AF40" s="562"/>
      <c r="AG40" s="555"/>
      <c r="AH40" s="566"/>
      <c r="AI40" s="571"/>
      <c r="AJ40" s="580"/>
      <c r="AK40" s="581"/>
      <c r="AL40" s="592"/>
      <c r="AM40" s="516"/>
      <c r="AN40" s="517"/>
      <c r="AO40" s="431"/>
      <c r="AP40" s="431"/>
    </row>
    <row r="41" spans="1:42" ht="27.75" customHeight="1">
      <c r="A41" s="446" t="s">
        <v>72</v>
      </c>
      <c r="B41" s="481">
        <v>700</v>
      </c>
      <c r="C41" s="483">
        <f t="shared" si="11"/>
        <v>700</v>
      </c>
      <c r="D41" s="485">
        <v>700</v>
      </c>
      <c r="E41" s="485"/>
      <c r="F41" s="485"/>
      <c r="G41" s="485"/>
      <c r="H41" s="488">
        <f t="shared" si="15"/>
        <v>100</v>
      </c>
      <c r="I41" s="508">
        <f t="shared" si="13"/>
        <v>1680</v>
      </c>
      <c r="J41" s="495">
        <v>1680</v>
      </c>
      <c r="K41" s="496"/>
      <c r="L41" s="496"/>
      <c r="M41" s="511"/>
      <c r="N41" s="513">
        <f t="shared" si="14"/>
        <v>24</v>
      </c>
      <c r="O41" s="519"/>
      <c r="P41" s="531">
        <f t="shared" si="12"/>
        <v>200</v>
      </c>
      <c r="Q41" s="525">
        <v>200</v>
      </c>
      <c r="R41" s="526"/>
      <c r="S41" s="532"/>
      <c r="T41" s="542">
        <f>U41+V41</f>
        <v>70</v>
      </c>
      <c r="U41" s="543"/>
      <c r="V41" s="544">
        <v>70</v>
      </c>
      <c r="W41" s="444"/>
      <c r="X41" s="448"/>
      <c r="Y41" s="447"/>
      <c r="Z41" s="535"/>
      <c r="AA41" s="536"/>
      <c r="AB41" s="550"/>
      <c r="AC41" s="551"/>
      <c r="AD41" s="558"/>
      <c r="AE41" s="532"/>
      <c r="AF41" s="562"/>
      <c r="AG41" s="555"/>
      <c r="AH41" s="566"/>
      <c r="AI41" s="571"/>
      <c r="AJ41" s="580"/>
      <c r="AK41" s="581"/>
      <c r="AL41" s="592"/>
      <c r="AM41" s="516"/>
      <c r="AN41" s="517"/>
      <c r="AO41" s="431"/>
      <c r="AP41" s="431"/>
    </row>
    <row r="42" spans="1:42" ht="27.75">
      <c r="A42" s="446" t="s">
        <v>29</v>
      </c>
      <c r="B42" s="481">
        <v>170</v>
      </c>
      <c r="C42" s="483">
        <f t="shared" si="11"/>
        <v>170</v>
      </c>
      <c r="D42" s="485">
        <v>170</v>
      </c>
      <c r="E42" s="485"/>
      <c r="F42" s="485"/>
      <c r="G42" s="485"/>
      <c r="H42" s="488">
        <f t="shared" si="15"/>
        <v>100</v>
      </c>
      <c r="I42" s="508">
        <f t="shared" si="13"/>
        <v>289</v>
      </c>
      <c r="J42" s="495">
        <v>289</v>
      </c>
      <c r="K42" s="496"/>
      <c r="L42" s="496"/>
      <c r="M42" s="511"/>
      <c r="N42" s="513">
        <f t="shared" si="14"/>
        <v>17</v>
      </c>
      <c r="O42" s="519"/>
      <c r="P42" s="531">
        <f t="shared" si="12"/>
        <v>40</v>
      </c>
      <c r="Q42" s="525">
        <v>40</v>
      </c>
      <c r="R42" s="526"/>
      <c r="S42" s="532"/>
      <c r="T42" s="542">
        <f>U42+V42</f>
        <v>0</v>
      </c>
      <c r="U42" s="543"/>
      <c r="V42" s="544"/>
      <c r="W42" s="444"/>
      <c r="X42" s="448"/>
      <c r="Y42" s="447"/>
      <c r="Z42" s="535"/>
      <c r="AA42" s="536"/>
      <c r="AB42" s="550"/>
      <c r="AC42" s="551"/>
      <c r="AD42" s="558"/>
      <c r="AE42" s="532"/>
      <c r="AF42" s="562"/>
      <c r="AG42" s="555"/>
      <c r="AH42" s="566"/>
      <c r="AI42" s="571"/>
      <c r="AJ42" s="580"/>
      <c r="AK42" s="581"/>
      <c r="AL42" s="592"/>
      <c r="AM42" s="516"/>
      <c r="AN42" s="517"/>
      <c r="AO42" s="431"/>
      <c r="AP42" s="431"/>
    </row>
    <row r="43" spans="1:42" ht="27.75">
      <c r="A43" s="446" t="s">
        <v>67</v>
      </c>
      <c r="B43" s="481">
        <v>360</v>
      </c>
      <c r="C43" s="483">
        <f t="shared" si="11"/>
        <v>360</v>
      </c>
      <c r="D43" s="485">
        <v>320</v>
      </c>
      <c r="E43" s="485">
        <v>40</v>
      </c>
      <c r="F43" s="485"/>
      <c r="G43" s="485"/>
      <c r="H43" s="488">
        <f aca="true" t="shared" si="16" ref="H43:H51">C43/B43*100</f>
        <v>100</v>
      </c>
      <c r="I43" s="508">
        <f t="shared" si="13"/>
        <v>630</v>
      </c>
      <c r="J43" s="495">
        <v>546</v>
      </c>
      <c r="K43" s="496">
        <v>84</v>
      </c>
      <c r="L43" s="496"/>
      <c r="M43" s="511"/>
      <c r="N43" s="513">
        <f t="shared" si="14"/>
        <v>17.5</v>
      </c>
      <c r="O43" s="519"/>
      <c r="P43" s="531">
        <f t="shared" si="12"/>
        <v>100</v>
      </c>
      <c r="Q43" s="525">
        <v>100</v>
      </c>
      <c r="R43" s="525"/>
      <c r="S43" s="532"/>
      <c r="T43" s="542">
        <f>U43+V43</f>
        <v>257</v>
      </c>
      <c r="U43" s="543">
        <v>223</v>
      </c>
      <c r="V43" s="544">
        <v>34</v>
      </c>
      <c r="W43" s="444">
        <v>334</v>
      </c>
      <c r="X43" s="448"/>
      <c r="Y43" s="447"/>
      <c r="Z43" s="535"/>
      <c r="AA43" s="536"/>
      <c r="AB43" s="550"/>
      <c r="AC43" s="551"/>
      <c r="AD43" s="558"/>
      <c r="AE43" s="532"/>
      <c r="AF43" s="562"/>
      <c r="AG43" s="555"/>
      <c r="AH43" s="566"/>
      <c r="AI43" s="571"/>
      <c r="AJ43" s="580"/>
      <c r="AK43" s="581"/>
      <c r="AL43" s="592"/>
      <c r="AM43" s="516"/>
      <c r="AN43" s="517"/>
      <c r="AO43" s="431"/>
      <c r="AP43" s="431"/>
    </row>
    <row r="44" spans="1:42" ht="27.75">
      <c r="A44" s="446" t="s">
        <v>187</v>
      </c>
      <c r="B44" s="481">
        <v>90</v>
      </c>
      <c r="C44" s="483">
        <f t="shared" si="11"/>
        <v>90</v>
      </c>
      <c r="D44" s="485">
        <v>90</v>
      </c>
      <c r="E44" s="485"/>
      <c r="F44" s="485"/>
      <c r="G44" s="485"/>
      <c r="H44" s="488">
        <f t="shared" si="16"/>
        <v>100</v>
      </c>
      <c r="I44" s="508">
        <f t="shared" si="13"/>
        <v>139.5</v>
      </c>
      <c r="J44" s="495">
        <v>139.5</v>
      </c>
      <c r="K44" s="496"/>
      <c r="L44" s="496"/>
      <c r="M44" s="511"/>
      <c r="N44" s="513">
        <f t="shared" si="14"/>
        <v>15.5</v>
      </c>
      <c r="O44" s="519"/>
      <c r="P44" s="531">
        <f t="shared" si="12"/>
        <v>20</v>
      </c>
      <c r="Q44" s="525">
        <v>20</v>
      </c>
      <c r="R44" s="526"/>
      <c r="S44" s="532"/>
      <c r="T44" s="542"/>
      <c r="U44" s="543"/>
      <c r="V44" s="544"/>
      <c r="W44" s="444"/>
      <c r="X44" s="448"/>
      <c r="Y44" s="447"/>
      <c r="Z44" s="535"/>
      <c r="AA44" s="536"/>
      <c r="AB44" s="550"/>
      <c r="AC44" s="551"/>
      <c r="AD44" s="558"/>
      <c r="AE44" s="532"/>
      <c r="AF44" s="562"/>
      <c r="AG44" s="555"/>
      <c r="AH44" s="566"/>
      <c r="AI44" s="571"/>
      <c r="AJ44" s="580"/>
      <c r="AK44" s="581"/>
      <c r="AL44" s="592"/>
      <c r="AM44" s="516"/>
      <c r="AN44" s="517"/>
      <c r="AO44" s="431"/>
      <c r="AP44" s="431"/>
    </row>
    <row r="45" spans="1:42" ht="27.75">
      <c r="A45" s="446" t="s">
        <v>32</v>
      </c>
      <c r="B45" s="481">
        <v>250</v>
      </c>
      <c r="C45" s="483">
        <f t="shared" si="11"/>
        <v>250</v>
      </c>
      <c r="D45" s="485">
        <v>250</v>
      </c>
      <c r="E45" s="485"/>
      <c r="F45" s="485"/>
      <c r="G45" s="485"/>
      <c r="H45" s="488">
        <f t="shared" si="16"/>
        <v>100</v>
      </c>
      <c r="I45" s="508">
        <f t="shared" si="13"/>
        <v>550</v>
      </c>
      <c r="J45" s="495">
        <v>550</v>
      </c>
      <c r="K45" s="496"/>
      <c r="L45" s="496"/>
      <c r="M45" s="511"/>
      <c r="N45" s="513">
        <f t="shared" si="14"/>
        <v>22</v>
      </c>
      <c r="O45" s="519"/>
      <c r="P45" s="531">
        <f t="shared" si="12"/>
        <v>60</v>
      </c>
      <c r="Q45" s="525">
        <v>60</v>
      </c>
      <c r="R45" s="526"/>
      <c r="S45" s="527"/>
      <c r="T45" s="542">
        <f>U45+V45</f>
        <v>30</v>
      </c>
      <c r="U45" s="543"/>
      <c r="V45" s="544">
        <v>30</v>
      </c>
      <c r="W45" s="444"/>
      <c r="X45" s="448"/>
      <c r="Y45" s="447"/>
      <c r="Z45" s="535"/>
      <c r="AA45" s="536"/>
      <c r="AB45" s="550"/>
      <c r="AC45" s="551"/>
      <c r="AD45" s="558"/>
      <c r="AE45" s="532"/>
      <c r="AF45" s="562"/>
      <c r="AG45" s="555"/>
      <c r="AH45" s="566"/>
      <c r="AI45" s="571"/>
      <c r="AJ45" s="580"/>
      <c r="AK45" s="581"/>
      <c r="AL45" s="592"/>
      <c r="AM45" s="516"/>
      <c r="AN45" s="517"/>
      <c r="AO45" s="431"/>
      <c r="AP45" s="431"/>
    </row>
    <row r="46" spans="1:42" ht="27.75">
      <c r="A46" s="446" t="s">
        <v>33</v>
      </c>
      <c r="B46" s="481">
        <v>230</v>
      </c>
      <c r="C46" s="483">
        <f t="shared" si="11"/>
        <v>230</v>
      </c>
      <c r="D46" s="485">
        <v>230</v>
      </c>
      <c r="E46" s="485"/>
      <c r="F46" s="485"/>
      <c r="G46" s="485"/>
      <c r="H46" s="488">
        <f t="shared" si="16"/>
        <v>100</v>
      </c>
      <c r="I46" s="508">
        <f t="shared" si="13"/>
        <v>506</v>
      </c>
      <c r="J46" s="495">
        <v>506</v>
      </c>
      <c r="K46" s="496"/>
      <c r="L46" s="496"/>
      <c r="M46" s="511"/>
      <c r="N46" s="513">
        <f t="shared" si="14"/>
        <v>22</v>
      </c>
      <c r="O46" s="519"/>
      <c r="P46" s="531">
        <f t="shared" si="12"/>
        <v>57.5</v>
      </c>
      <c r="Q46" s="525">
        <v>57.5</v>
      </c>
      <c r="R46" s="525"/>
      <c r="S46" s="527"/>
      <c r="T46" s="542">
        <f>U46+V46</f>
        <v>60</v>
      </c>
      <c r="U46" s="543">
        <v>60</v>
      </c>
      <c r="V46" s="544"/>
      <c r="W46" s="444"/>
      <c r="X46" s="448"/>
      <c r="Y46" s="447"/>
      <c r="Z46" s="535"/>
      <c r="AA46" s="536"/>
      <c r="AB46" s="550"/>
      <c r="AC46" s="551"/>
      <c r="AD46" s="558"/>
      <c r="AE46" s="532"/>
      <c r="AF46" s="562"/>
      <c r="AG46" s="555"/>
      <c r="AH46" s="566"/>
      <c r="AI46" s="571"/>
      <c r="AJ46" s="580"/>
      <c r="AK46" s="581"/>
      <c r="AL46" s="592"/>
      <c r="AM46" s="516"/>
      <c r="AN46" s="517"/>
      <c r="AO46" s="431"/>
      <c r="AP46" s="431"/>
    </row>
    <row r="47" spans="1:42" ht="27.75">
      <c r="A47" s="446" t="s">
        <v>70</v>
      </c>
      <c r="B47" s="481">
        <v>336</v>
      </c>
      <c r="C47" s="483">
        <f t="shared" si="11"/>
        <v>336</v>
      </c>
      <c r="D47" s="485">
        <v>336</v>
      </c>
      <c r="E47" s="485"/>
      <c r="F47" s="485"/>
      <c r="G47" s="485"/>
      <c r="H47" s="488">
        <f t="shared" si="16"/>
        <v>100</v>
      </c>
      <c r="I47" s="508">
        <f t="shared" si="13"/>
        <v>605</v>
      </c>
      <c r="J47" s="495">
        <v>605</v>
      </c>
      <c r="K47" s="496"/>
      <c r="L47" s="496"/>
      <c r="M47" s="511"/>
      <c r="N47" s="513">
        <f t="shared" si="14"/>
        <v>18.00595238095238</v>
      </c>
      <c r="O47" s="519"/>
      <c r="P47" s="531">
        <f t="shared" si="12"/>
        <v>50</v>
      </c>
      <c r="Q47" s="525">
        <v>50</v>
      </c>
      <c r="R47" s="525"/>
      <c r="S47" s="532"/>
      <c r="T47" s="542">
        <f>U47+V47</f>
        <v>100</v>
      </c>
      <c r="U47" s="543">
        <v>30</v>
      </c>
      <c r="V47" s="544">
        <v>70</v>
      </c>
      <c r="W47" s="444"/>
      <c r="X47" s="448"/>
      <c r="Y47" s="447"/>
      <c r="Z47" s="535"/>
      <c r="AA47" s="536"/>
      <c r="AB47" s="550"/>
      <c r="AC47" s="551"/>
      <c r="AD47" s="558"/>
      <c r="AE47" s="532"/>
      <c r="AF47" s="562"/>
      <c r="AG47" s="555"/>
      <c r="AH47" s="566"/>
      <c r="AI47" s="571"/>
      <c r="AJ47" s="580"/>
      <c r="AK47" s="581"/>
      <c r="AL47" s="592"/>
      <c r="AM47" s="516"/>
      <c r="AN47" s="517"/>
      <c r="AO47" s="431"/>
      <c r="AP47" s="431"/>
    </row>
    <row r="48" spans="1:42" ht="27.75">
      <c r="A48" s="446" t="s">
        <v>68</v>
      </c>
      <c r="B48" s="481">
        <v>450</v>
      </c>
      <c r="C48" s="483">
        <f t="shared" si="11"/>
        <v>450</v>
      </c>
      <c r="D48" s="485">
        <v>450</v>
      </c>
      <c r="E48" s="485"/>
      <c r="F48" s="485"/>
      <c r="G48" s="485"/>
      <c r="H48" s="488">
        <f t="shared" si="16"/>
        <v>100</v>
      </c>
      <c r="I48" s="508">
        <f t="shared" si="13"/>
        <v>990</v>
      </c>
      <c r="J48" s="495">
        <v>990</v>
      </c>
      <c r="K48" s="496"/>
      <c r="L48" s="496"/>
      <c r="M48" s="511"/>
      <c r="N48" s="513">
        <f t="shared" si="14"/>
        <v>22</v>
      </c>
      <c r="O48" s="519"/>
      <c r="P48" s="531">
        <f t="shared" si="12"/>
        <v>150</v>
      </c>
      <c r="Q48" s="525">
        <v>150</v>
      </c>
      <c r="R48" s="525"/>
      <c r="S48" s="527"/>
      <c r="T48" s="542"/>
      <c r="U48" s="543"/>
      <c r="V48" s="544"/>
      <c r="W48" s="444"/>
      <c r="X48" s="448"/>
      <c r="Y48" s="447"/>
      <c r="Z48" s="535"/>
      <c r="AA48" s="536"/>
      <c r="AB48" s="550"/>
      <c r="AC48" s="551"/>
      <c r="AD48" s="558"/>
      <c r="AE48" s="532"/>
      <c r="AF48" s="562"/>
      <c r="AG48" s="555"/>
      <c r="AH48" s="566"/>
      <c r="AI48" s="571"/>
      <c r="AJ48" s="580"/>
      <c r="AK48" s="581"/>
      <c r="AL48" s="592"/>
      <c r="AM48" s="516"/>
      <c r="AN48" s="517"/>
      <c r="AO48" s="431"/>
      <c r="AP48" s="431"/>
    </row>
    <row r="49" spans="1:42" ht="27.75">
      <c r="A49" s="446" t="s">
        <v>60</v>
      </c>
      <c r="B49" s="481">
        <v>100</v>
      </c>
      <c r="C49" s="483">
        <f t="shared" si="11"/>
        <v>100</v>
      </c>
      <c r="D49" s="485">
        <v>100</v>
      </c>
      <c r="E49" s="485"/>
      <c r="F49" s="485"/>
      <c r="G49" s="485"/>
      <c r="H49" s="488">
        <f t="shared" si="16"/>
        <v>100</v>
      </c>
      <c r="I49" s="508">
        <f t="shared" si="13"/>
        <v>160</v>
      </c>
      <c r="J49" s="495">
        <v>160</v>
      </c>
      <c r="K49" s="496"/>
      <c r="L49" s="496"/>
      <c r="M49" s="511"/>
      <c r="N49" s="513">
        <f t="shared" si="14"/>
        <v>16</v>
      </c>
      <c r="O49" s="519"/>
      <c r="P49" s="531">
        <f t="shared" si="12"/>
        <v>40</v>
      </c>
      <c r="Q49" s="525">
        <v>40</v>
      </c>
      <c r="R49" s="525"/>
      <c r="S49" s="532"/>
      <c r="T49" s="542"/>
      <c r="U49" s="543"/>
      <c r="V49" s="544"/>
      <c r="W49" s="444"/>
      <c r="X49" s="448"/>
      <c r="Y49" s="447"/>
      <c r="Z49" s="535"/>
      <c r="AA49" s="536"/>
      <c r="AB49" s="550"/>
      <c r="AC49" s="551"/>
      <c r="AD49" s="558"/>
      <c r="AE49" s="532"/>
      <c r="AF49" s="562"/>
      <c r="AG49" s="555"/>
      <c r="AH49" s="566"/>
      <c r="AI49" s="571"/>
      <c r="AJ49" s="580"/>
      <c r="AK49" s="581"/>
      <c r="AL49" s="592"/>
      <c r="AM49" s="516"/>
      <c r="AN49" s="517"/>
      <c r="AO49" s="431"/>
      <c r="AP49" s="431"/>
    </row>
    <row r="50" spans="1:42" ht="27.75">
      <c r="A50" s="446" t="s">
        <v>69</v>
      </c>
      <c r="B50" s="481">
        <v>120</v>
      </c>
      <c r="C50" s="483">
        <f t="shared" si="11"/>
        <v>120</v>
      </c>
      <c r="D50" s="485">
        <v>120</v>
      </c>
      <c r="E50" s="485"/>
      <c r="F50" s="485"/>
      <c r="G50" s="485"/>
      <c r="H50" s="488">
        <f t="shared" si="16"/>
        <v>100</v>
      </c>
      <c r="I50" s="508">
        <f t="shared" si="13"/>
        <v>192</v>
      </c>
      <c r="J50" s="495">
        <v>192</v>
      </c>
      <c r="K50" s="496"/>
      <c r="L50" s="496"/>
      <c r="M50" s="511"/>
      <c r="N50" s="513">
        <f t="shared" si="14"/>
        <v>16</v>
      </c>
      <c r="O50" s="519"/>
      <c r="P50" s="531">
        <f t="shared" si="12"/>
        <v>25</v>
      </c>
      <c r="Q50" s="525">
        <v>25</v>
      </c>
      <c r="R50" s="525"/>
      <c r="S50" s="532"/>
      <c r="T50" s="542"/>
      <c r="U50" s="543"/>
      <c r="V50" s="544"/>
      <c r="W50" s="444"/>
      <c r="X50" s="448"/>
      <c r="Y50" s="447"/>
      <c r="Z50" s="535"/>
      <c r="AA50" s="536"/>
      <c r="AB50" s="550"/>
      <c r="AC50" s="551"/>
      <c r="AD50" s="558"/>
      <c r="AE50" s="532"/>
      <c r="AF50" s="562"/>
      <c r="AG50" s="555"/>
      <c r="AH50" s="566"/>
      <c r="AI50" s="571"/>
      <c r="AJ50" s="580"/>
      <c r="AK50" s="581"/>
      <c r="AL50" s="592"/>
      <c r="AM50" s="516"/>
      <c r="AN50" s="517"/>
      <c r="AO50" s="431"/>
      <c r="AP50" s="431"/>
    </row>
    <row r="51" spans="1:42" ht="27.75">
      <c r="A51" s="446" t="s">
        <v>35</v>
      </c>
      <c r="B51" s="481">
        <v>50</v>
      </c>
      <c r="C51" s="483">
        <f t="shared" si="11"/>
        <v>50</v>
      </c>
      <c r="D51" s="485">
        <v>50</v>
      </c>
      <c r="E51" s="485"/>
      <c r="F51" s="485"/>
      <c r="G51" s="485"/>
      <c r="H51" s="488">
        <f t="shared" si="16"/>
        <v>100</v>
      </c>
      <c r="I51" s="508">
        <f t="shared" si="13"/>
        <v>90</v>
      </c>
      <c r="J51" s="495">
        <v>90</v>
      </c>
      <c r="K51" s="496"/>
      <c r="L51" s="496"/>
      <c r="M51" s="511"/>
      <c r="N51" s="513">
        <f t="shared" si="14"/>
        <v>18</v>
      </c>
      <c r="O51" s="519"/>
      <c r="P51" s="531">
        <f t="shared" si="12"/>
        <v>15</v>
      </c>
      <c r="Q51" s="525">
        <v>15</v>
      </c>
      <c r="R51" s="525"/>
      <c r="S51" s="532"/>
      <c r="T51" s="542"/>
      <c r="U51" s="543"/>
      <c r="V51" s="544"/>
      <c r="W51" s="444"/>
      <c r="X51" s="448"/>
      <c r="Y51" s="447"/>
      <c r="Z51" s="535"/>
      <c r="AA51" s="536"/>
      <c r="AB51" s="550"/>
      <c r="AC51" s="551"/>
      <c r="AD51" s="558"/>
      <c r="AE51" s="532"/>
      <c r="AF51" s="562"/>
      <c r="AG51" s="555"/>
      <c r="AH51" s="566"/>
      <c r="AI51" s="571"/>
      <c r="AJ51" s="580"/>
      <c r="AK51" s="581"/>
      <c r="AL51" s="592"/>
      <c r="AM51" s="516"/>
      <c r="AN51" s="517"/>
      <c r="AO51" s="431"/>
      <c r="AP51" s="431"/>
    </row>
    <row r="52" spans="1:42" ht="27.75">
      <c r="A52" s="446" t="s">
        <v>184</v>
      </c>
      <c r="B52" s="481">
        <v>180</v>
      </c>
      <c r="C52" s="483">
        <f t="shared" si="11"/>
        <v>180</v>
      </c>
      <c r="D52" s="485">
        <v>180</v>
      </c>
      <c r="E52" s="485"/>
      <c r="F52" s="485"/>
      <c r="G52" s="485"/>
      <c r="H52" s="488">
        <f aca="true" t="shared" si="17" ref="H52:H60">C52/B52*100</f>
        <v>100</v>
      </c>
      <c r="I52" s="508">
        <f t="shared" si="13"/>
        <v>180</v>
      </c>
      <c r="J52" s="495">
        <v>180</v>
      </c>
      <c r="K52" s="496"/>
      <c r="L52" s="496"/>
      <c r="M52" s="511"/>
      <c r="N52" s="513">
        <f t="shared" si="14"/>
        <v>10</v>
      </c>
      <c r="O52" s="519"/>
      <c r="P52" s="531"/>
      <c r="Q52" s="525"/>
      <c r="R52" s="526"/>
      <c r="S52" s="527"/>
      <c r="T52" s="542"/>
      <c r="U52" s="543"/>
      <c r="V52" s="544"/>
      <c r="W52" s="444"/>
      <c r="X52" s="448"/>
      <c r="Y52" s="447"/>
      <c r="Z52" s="535"/>
      <c r="AA52" s="536"/>
      <c r="AB52" s="550"/>
      <c r="AC52" s="551"/>
      <c r="AD52" s="558"/>
      <c r="AE52" s="532"/>
      <c r="AF52" s="562"/>
      <c r="AG52" s="555"/>
      <c r="AH52" s="566"/>
      <c r="AI52" s="571"/>
      <c r="AJ52" s="580"/>
      <c r="AK52" s="581"/>
      <c r="AL52" s="592"/>
      <c r="AM52" s="516"/>
      <c r="AN52" s="517"/>
      <c r="AO52" s="431"/>
      <c r="AP52" s="431"/>
    </row>
    <row r="53" spans="1:42" ht="27.75">
      <c r="A53" s="446" t="s">
        <v>114</v>
      </c>
      <c r="B53" s="481">
        <v>500</v>
      </c>
      <c r="C53" s="483">
        <f t="shared" si="11"/>
        <v>500</v>
      </c>
      <c r="D53" s="485">
        <v>500</v>
      </c>
      <c r="E53" s="485"/>
      <c r="F53" s="485"/>
      <c r="G53" s="485"/>
      <c r="H53" s="488">
        <f t="shared" si="17"/>
        <v>100</v>
      </c>
      <c r="I53" s="508">
        <f t="shared" si="13"/>
        <v>1100</v>
      </c>
      <c r="J53" s="495">
        <v>1100</v>
      </c>
      <c r="K53" s="496"/>
      <c r="L53" s="496"/>
      <c r="M53" s="511"/>
      <c r="N53" s="513">
        <f t="shared" si="14"/>
        <v>22</v>
      </c>
      <c r="O53" s="519"/>
      <c r="P53" s="531">
        <f t="shared" si="12"/>
        <v>200</v>
      </c>
      <c r="Q53" s="525">
        <v>200</v>
      </c>
      <c r="R53" s="525"/>
      <c r="S53" s="532"/>
      <c r="T53" s="542">
        <f>U53+V53</f>
        <v>300</v>
      </c>
      <c r="U53" s="543">
        <v>60</v>
      </c>
      <c r="V53" s="544">
        <v>240</v>
      </c>
      <c r="W53" s="444"/>
      <c r="X53" s="448"/>
      <c r="Y53" s="447"/>
      <c r="Z53" s="535"/>
      <c r="AA53" s="536"/>
      <c r="AB53" s="550"/>
      <c r="AC53" s="551"/>
      <c r="AD53" s="558"/>
      <c r="AE53" s="532"/>
      <c r="AF53" s="562"/>
      <c r="AG53" s="555"/>
      <c r="AH53" s="566"/>
      <c r="AI53" s="571"/>
      <c r="AJ53" s="580"/>
      <c r="AK53" s="581"/>
      <c r="AL53" s="592"/>
      <c r="AM53" s="516"/>
      <c r="AN53" s="517"/>
      <c r="AO53" s="431"/>
      <c r="AP53" s="431"/>
    </row>
    <row r="54" spans="1:42" ht="27.75">
      <c r="A54" s="446" t="s">
        <v>71</v>
      </c>
      <c r="B54" s="481">
        <v>100</v>
      </c>
      <c r="C54" s="483">
        <f t="shared" si="11"/>
        <v>100</v>
      </c>
      <c r="D54" s="485">
        <v>100</v>
      </c>
      <c r="E54" s="485"/>
      <c r="F54" s="485"/>
      <c r="G54" s="485"/>
      <c r="H54" s="488">
        <f t="shared" si="17"/>
        <v>100</v>
      </c>
      <c r="I54" s="508">
        <f t="shared" si="13"/>
        <v>250</v>
      </c>
      <c r="J54" s="495">
        <v>250</v>
      </c>
      <c r="K54" s="496"/>
      <c r="L54" s="496"/>
      <c r="M54" s="511"/>
      <c r="N54" s="513">
        <f t="shared" si="14"/>
        <v>25</v>
      </c>
      <c r="O54" s="519"/>
      <c r="P54" s="531">
        <f t="shared" si="12"/>
        <v>20</v>
      </c>
      <c r="Q54" s="525">
        <v>20</v>
      </c>
      <c r="R54" s="525"/>
      <c r="S54" s="532"/>
      <c r="T54" s="542"/>
      <c r="U54" s="543"/>
      <c r="V54" s="544"/>
      <c r="W54" s="444"/>
      <c r="X54" s="448"/>
      <c r="Y54" s="447"/>
      <c r="Z54" s="535"/>
      <c r="AA54" s="536"/>
      <c r="AB54" s="550"/>
      <c r="AC54" s="551"/>
      <c r="AD54" s="558"/>
      <c r="AE54" s="532"/>
      <c r="AF54" s="562"/>
      <c r="AG54" s="555"/>
      <c r="AH54" s="566"/>
      <c r="AI54" s="571"/>
      <c r="AJ54" s="580"/>
      <c r="AK54" s="581"/>
      <c r="AL54" s="592"/>
      <c r="AM54" s="516"/>
      <c r="AN54" s="517"/>
      <c r="AO54" s="431"/>
      <c r="AP54" s="431"/>
    </row>
    <row r="55" spans="1:42" ht="27.75">
      <c r="A55" s="446" t="s">
        <v>134</v>
      </c>
      <c r="B55" s="481">
        <v>700</v>
      </c>
      <c r="C55" s="483">
        <f t="shared" si="11"/>
        <v>700</v>
      </c>
      <c r="D55" s="485">
        <v>700</v>
      </c>
      <c r="E55" s="485"/>
      <c r="F55" s="485"/>
      <c r="G55" s="485"/>
      <c r="H55" s="488">
        <f t="shared" si="17"/>
        <v>100</v>
      </c>
      <c r="I55" s="508">
        <f t="shared" si="13"/>
        <v>1400</v>
      </c>
      <c r="J55" s="495">
        <v>1400</v>
      </c>
      <c r="K55" s="496"/>
      <c r="L55" s="496"/>
      <c r="M55" s="511"/>
      <c r="N55" s="513">
        <f t="shared" si="14"/>
        <v>20</v>
      </c>
      <c r="O55" s="519"/>
      <c r="P55" s="531">
        <f t="shared" si="12"/>
        <v>200</v>
      </c>
      <c r="Q55" s="525">
        <v>200</v>
      </c>
      <c r="R55" s="525"/>
      <c r="S55" s="532"/>
      <c r="T55" s="542"/>
      <c r="U55" s="543"/>
      <c r="V55" s="544"/>
      <c r="W55" s="444"/>
      <c r="X55" s="448"/>
      <c r="Y55" s="447"/>
      <c r="Z55" s="535"/>
      <c r="AA55" s="536"/>
      <c r="AB55" s="550"/>
      <c r="AC55" s="551"/>
      <c r="AD55" s="558"/>
      <c r="AE55" s="532"/>
      <c r="AF55" s="562"/>
      <c r="AG55" s="555"/>
      <c r="AH55" s="566"/>
      <c r="AI55" s="571"/>
      <c r="AJ55" s="580"/>
      <c r="AK55" s="581"/>
      <c r="AL55" s="592"/>
      <c r="AM55" s="516"/>
      <c r="AN55" s="517"/>
      <c r="AO55" s="431"/>
      <c r="AP55" s="431"/>
    </row>
    <row r="56" spans="1:42" ht="27.75">
      <c r="A56" s="446" t="s">
        <v>181</v>
      </c>
      <c r="B56" s="481">
        <v>150</v>
      </c>
      <c r="C56" s="483">
        <f t="shared" si="11"/>
        <v>150</v>
      </c>
      <c r="D56" s="485">
        <v>150</v>
      </c>
      <c r="E56" s="485"/>
      <c r="F56" s="485"/>
      <c r="G56" s="485"/>
      <c r="H56" s="488">
        <f t="shared" si="17"/>
        <v>100</v>
      </c>
      <c r="I56" s="508">
        <f t="shared" si="13"/>
        <v>300</v>
      </c>
      <c r="J56" s="495">
        <v>300</v>
      </c>
      <c r="K56" s="496"/>
      <c r="L56" s="496"/>
      <c r="M56" s="511"/>
      <c r="N56" s="513">
        <f t="shared" si="14"/>
        <v>20</v>
      </c>
      <c r="O56" s="519"/>
      <c r="P56" s="531">
        <f t="shared" si="12"/>
        <v>40</v>
      </c>
      <c r="Q56" s="525">
        <v>30</v>
      </c>
      <c r="R56" s="525">
        <v>5</v>
      </c>
      <c r="S56" s="527">
        <v>5</v>
      </c>
      <c r="T56" s="542"/>
      <c r="U56" s="543"/>
      <c r="V56" s="544"/>
      <c r="W56" s="444"/>
      <c r="X56" s="448"/>
      <c r="Y56" s="447"/>
      <c r="Z56" s="535"/>
      <c r="AA56" s="536"/>
      <c r="AB56" s="550"/>
      <c r="AC56" s="551"/>
      <c r="AD56" s="558"/>
      <c r="AE56" s="532"/>
      <c r="AF56" s="562"/>
      <c r="AG56" s="555"/>
      <c r="AH56" s="566"/>
      <c r="AI56" s="571"/>
      <c r="AJ56" s="580"/>
      <c r="AK56" s="581"/>
      <c r="AL56" s="592"/>
      <c r="AM56" s="516"/>
      <c r="AN56" s="517"/>
      <c r="AO56" s="431"/>
      <c r="AP56" s="431"/>
    </row>
    <row r="57" spans="1:42" ht="27.75">
      <c r="A57" s="446" t="s">
        <v>172</v>
      </c>
      <c r="B57" s="481">
        <v>20</v>
      </c>
      <c r="C57" s="483">
        <f t="shared" si="11"/>
        <v>20</v>
      </c>
      <c r="D57" s="485">
        <v>20</v>
      </c>
      <c r="E57" s="485"/>
      <c r="F57" s="485"/>
      <c r="G57" s="485"/>
      <c r="H57" s="488">
        <f t="shared" si="17"/>
        <v>100</v>
      </c>
      <c r="I57" s="508">
        <f t="shared" si="13"/>
        <v>50</v>
      </c>
      <c r="J57" s="495">
        <v>50</v>
      </c>
      <c r="K57" s="496"/>
      <c r="L57" s="496"/>
      <c r="M57" s="511"/>
      <c r="N57" s="513">
        <f t="shared" si="14"/>
        <v>25</v>
      </c>
      <c r="O57" s="519"/>
      <c r="P57" s="531">
        <f t="shared" si="12"/>
        <v>5</v>
      </c>
      <c r="Q57" s="525">
        <v>5</v>
      </c>
      <c r="R57" s="525"/>
      <c r="S57" s="532"/>
      <c r="T57" s="542"/>
      <c r="U57" s="543"/>
      <c r="V57" s="544"/>
      <c r="W57" s="444"/>
      <c r="X57" s="448"/>
      <c r="Y57" s="447"/>
      <c r="Z57" s="535"/>
      <c r="AA57" s="536"/>
      <c r="AB57" s="550"/>
      <c r="AC57" s="551"/>
      <c r="AD57" s="558"/>
      <c r="AE57" s="532"/>
      <c r="AF57" s="562"/>
      <c r="AG57" s="555"/>
      <c r="AH57" s="566"/>
      <c r="AI57" s="571"/>
      <c r="AJ57" s="580"/>
      <c r="AK57" s="581"/>
      <c r="AL57" s="592"/>
      <c r="AM57" s="516"/>
      <c r="AN57" s="517"/>
      <c r="AO57" s="431"/>
      <c r="AP57" s="431"/>
    </row>
    <row r="58" spans="1:42" ht="27.75">
      <c r="A58" s="446" t="s">
        <v>75</v>
      </c>
      <c r="B58" s="481">
        <v>30</v>
      </c>
      <c r="C58" s="483">
        <f t="shared" si="11"/>
        <v>30</v>
      </c>
      <c r="D58" s="485">
        <v>30</v>
      </c>
      <c r="E58" s="485"/>
      <c r="F58" s="485"/>
      <c r="G58" s="485"/>
      <c r="H58" s="488">
        <f t="shared" si="17"/>
        <v>100</v>
      </c>
      <c r="I58" s="508">
        <f t="shared" si="13"/>
        <v>45</v>
      </c>
      <c r="J58" s="495">
        <v>45</v>
      </c>
      <c r="K58" s="496"/>
      <c r="L58" s="496"/>
      <c r="M58" s="511"/>
      <c r="N58" s="513">
        <f t="shared" si="14"/>
        <v>15</v>
      </c>
      <c r="O58" s="519"/>
      <c r="P58" s="531"/>
      <c r="Q58" s="525"/>
      <c r="R58" s="526"/>
      <c r="S58" s="532"/>
      <c r="T58" s="542"/>
      <c r="U58" s="543"/>
      <c r="V58" s="544"/>
      <c r="W58" s="444"/>
      <c r="X58" s="448"/>
      <c r="Y58" s="447"/>
      <c r="Z58" s="535"/>
      <c r="AA58" s="536"/>
      <c r="AB58" s="550"/>
      <c r="AC58" s="551"/>
      <c r="AD58" s="558"/>
      <c r="AE58" s="532"/>
      <c r="AF58" s="562"/>
      <c r="AG58" s="555"/>
      <c r="AH58" s="566"/>
      <c r="AI58" s="571"/>
      <c r="AJ58" s="580"/>
      <c r="AK58" s="581"/>
      <c r="AL58" s="592"/>
      <c r="AM58" s="516"/>
      <c r="AN58" s="517"/>
      <c r="AO58" s="431"/>
      <c r="AP58" s="431"/>
    </row>
    <row r="59" spans="1:42" ht="27.75">
      <c r="A59" s="446" t="s">
        <v>165</v>
      </c>
      <c r="B59" s="481">
        <v>100</v>
      </c>
      <c r="C59" s="483">
        <f t="shared" si="11"/>
        <v>100</v>
      </c>
      <c r="D59" s="485">
        <v>100</v>
      </c>
      <c r="E59" s="485"/>
      <c r="F59" s="485"/>
      <c r="G59" s="485"/>
      <c r="H59" s="488">
        <f t="shared" si="17"/>
        <v>100</v>
      </c>
      <c r="I59" s="508">
        <f t="shared" si="13"/>
        <v>150</v>
      </c>
      <c r="J59" s="495">
        <v>150</v>
      </c>
      <c r="K59" s="496"/>
      <c r="L59" s="496"/>
      <c r="M59" s="511"/>
      <c r="N59" s="513">
        <f t="shared" si="14"/>
        <v>15</v>
      </c>
      <c r="O59" s="519"/>
      <c r="P59" s="531"/>
      <c r="Q59" s="525"/>
      <c r="R59" s="526"/>
      <c r="S59" s="527"/>
      <c r="T59" s="542"/>
      <c r="U59" s="543"/>
      <c r="V59" s="544"/>
      <c r="W59" s="444"/>
      <c r="X59" s="448"/>
      <c r="Y59" s="447"/>
      <c r="Z59" s="535"/>
      <c r="AA59" s="536"/>
      <c r="AB59" s="550"/>
      <c r="AC59" s="551"/>
      <c r="AD59" s="558"/>
      <c r="AE59" s="532"/>
      <c r="AF59" s="562"/>
      <c r="AG59" s="555"/>
      <c r="AH59" s="566"/>
      <c r="AI59" s="571"/>
      <c r="AJ59" s="580"/>
      <c r="AK59" s="581"/>
      <c r="AL59" s="592"/>
      <c r="AM59" s="516"/>
      <c r="AN59" s="517"/>
      <c r="AO59" s="431"/>
      <c r="AP59" s="431"/>
    </row>
    <row r="60" spans="1:42" ht="27.75">
      <c r="A60" s="446" t="s">
        <v>180</v>
      </c>
      <c r="B60" s="481">
        <v>150</v>
      </c>
      <c r="C60" s="483">
        <f t="shared" si="11"/>
        <v>150</v>
      </c>
      <c r="D60" s="485">
        <v>150</v>
      </c>
      <c r="E60" s="485"/>
      <c r="F60" s="485"/>
      <c r="G60" s="485"/>
      <c r="H60" s="488">
        <f t="shared" si="17"/>
        <v>100</v>
      </c>
      <c r="I60" s="508">
        <f t="shared" si="13"/>
        <v>225</v>
      </c>
      <c r="J60" s="495">
        <v>225</v>
      </c>
      <c r="K60" s="496"/>
      <c r="L60" s="496"/>
      <c r="M60" s="511"/>
      <c r="N60" s="513">
        <f t="shared" si="14"/>
        <v>15</v>
      </c>
      <c r="O60" s="519"/>
      <c r="P60" s="531">
        <f t="shared" si="12"/>
        <v>60</v>
      </c>
      <c r="Q60" s="525">
        <v>60</v>
      </c>
      <c r="R60" s="525"/>
      <c r="S60" s="532"/>
      <c r="T60" s="542"/>
      <c r="U60" s="543"/>
      <c r="V60" s="544"/>
      <c r="W60" s="444"/>
      <c r="X60" s="448"/>
      <c r="Y60" s="447"/>
      <c r="Z60" s="535"/>
      <c r="AA60" s="536"/>
      <c r="AB60" s="550"/>
      <c r="AC60" s="551"/>
      <c r="AD60" s="558"/>
      <c r="AE60" s="532"/>
      <c r="AF60" s="562"/>
      <c r="AG60" s="555"/>
      <c r="AH60" s="566"/>
      <c r="AI60" s="571"/>
      <c r="AJ60" s="580"/>
      <c r="AK60" s="581"/>
      <c r="AL60" s="592"/>
      <c r="AM60" s="516"/>
      <c r="AN60" s="517"/>
      <c r="AO60" s="431"/>
      <c r="AP60" s="431"/>
    </row>
    <row r="61" spans="1:42" ht="27.75">
      <c r="A61" s="446" t="s">
        <v>135</v>
      </c>
      <c r="B61" s="481">
        <v>400</v>
      </c>
      <c r="C61" s="483">
        <f t="shared" si="11"/>
        <v>400</v>
      </c>
      <c r="D61" s="485">
        <v>300</v>
      </c>
      <c r="E61" s="485">
        <v>100</v>
      </c>
      <c r="F61" s="485"/>
      <c r="G61" s="485"/>
      <c r="H61" s="488">
        <f>C61/B61*100</f>
        <v>100</v>
      </c>
      <c r="I61" s="508">
        <f t="shared" si="13"/>
        <v>1100</v>
      </c>
      <c r="J61" s="495">
        <v>750</v>
      </c>
      <c r="K61" s="496">
        <v>350</v>
      </c>
      <c r="L61" s="496"/>
      <c r="M61" s="511"/>
      <c r="N61" s="513">
        <f t="shared" si="14"/>
        <v>27.5</v>
      </c>
      <c r="O61" s="519"/>
      <c r="P61" s="531">
        <f t="shared" si="12"/>
        <v>140</v>
      </c>
      <c r="Q61" s="525">
        <v>100</v>
      </c>
      <c r="R61" s="525">
        <v>40</v>
      </c>
      <c r="S61" s="532"/>
      <c r="T61" s="542">
        <f>U61+V61</f>
        <v>220</v>
      </c>
      <c r="U61" s="543"/>
      <c r="V61" s="544">
        <v>220</v>
      </c>
      <c r="W61" s="444">
        <v>220</v>
      </c>
      <c r="X61" s="448"/>
      <c r="Y61" s="447"/>
      <c r="Z61" s="535"/>
      <c r="AA61" s="536"/>
      <c r="AB61" s="550"/>
      <c r="AC61" s="551"/>
      <c r="AD61" s="558"/>
      <c r="AE61" s="532"/>
      <c r="AF61" s="562"/>
      <c r="AG61" s="555"/>
      <c r="AH61" s="566"/>
      <c r="AI61" s="571"/>
      <c r="AJ61" s="580">
        <v>40</v>
      </c>
      <c r="AK61" s="581"/>
      <c r="AL61" s="592"/>
      <c r="AM61" s="516"/>
      <c r="AN61" s="517"/>
      <c r="AO61" s="431"/>
      <c r="AP61" s="431"/>
    </row>
    <row r="62" spans="1:42" ht="27.75">
      <c r="A62" s="446" t="s">
        <v>132</v>
      </c>
      <c r="B62" s="481">
        <v>50</v>
      </c>
      <c r="C62" s="483">
        <f t="shared" si="11"/>
        <v>50</v>
      </c>
      <c r="D62" s="485">
        <v>10</v>
      </c>
      <c r="E62" s="485">
        <v>12</v>
      </c>
      <c r="F62" s="485">
        <v>28</v>
      </c>
      <c r="G62" s="485"/>
      <c r="H62" s="488">
        <f>C62/B62*100</f>
        <v>100</v>
      </c>
      <c r="I62" s="508">
        <f t="shared" si="13"/>
        <v>72</v>
      </c>
      <c r="J62" s="495">
        <v>15</v>
      </c>
      <c r="K62" s="496">
        <v>16</v>
      </c>
      <c r="L62" s="496">
        <v>41</v>
      </c>
      <c r="M62" s="511"/>
      <c r="N62" s="513">
        <f t="shared" si="14"/>
        <v>14.399999999999999</v>
      </c>
      <c r="O62" s="519"/>
      <c r="P62" s="531">
        <f t="shared" si="12"/>
        <v>10</v>
      </c>
      <c r="Q62" s="525">
        <v>10</v>
      </c>
      <c r="R62" s="525"/>
      <c r="S62" s="532"/>
      <c r="T62" s="542">
        <f>U62+V62</f>
        <v>50</v>
      </c>
      <c r="U62" s="543"/>
      <c r="V62" s="544">
        <v>50</v>
      </c>
      <c r="W62" s="444"/>
      <c r="X62" s="448"/>
      <c r="Y62" s="447"/>
      <c r="Z62" s="535"/>
      <c r="AA62" s="536"/>
      <c r="AB62" s="550"/>
      <c r="AC62" s="551"/>
      <c r="AD62" s="558"/>
      <c r="AE62" s="532"/>
      <c r="AF62" s="562"/>
      <c r="AG62" s="555"/>
      <c r="AH62" s="566"/>
      <c r="AI62" s="571"/>
      <c r="AJ62" s="580"/>
      <c r="AK62" s="581"/>
      <c r="AL62" s="592"/>
      <c r="AM62" s="516"/>
      <c r="AN62" s="517"/>
      <c r="AO62" s="431"/>
      <c r="AP62" s="431"/>
    </row>
    <row r="63" spans="1:42" ht="27.75">
      <c r="A63" s="446" t="s">
        <v>59</v>
      </c>
      <c r="B63" s="481">
        <v>350</v>
      </c>
      <c r="C63" s="483">
        <f t="shared" si="11"/>
        <v>350</v>
      </c>
      <c r="D63" s="485">
        <v>350</v>
      </c>
      <c r="E63" s="485"/>
      <c r="F63" s="485"/>
      <c r="G63" s="485"/>
      <c r="H63" s="488">
        <f aca="true" t="shared" si="18" ref="H63:H68">C63/B63*100</f>
        <v>100</v>
      </c>
      <c r="I63" s="508">
        <f t="shared" si="13"/>
        <v>700</v>
      </c>
      <c r="J63" s="495">
        <v>700</v>
      </c>
      <c r="K63" s="496"/>
      <c r="L63" s="496"/>
      <c r="M63" s="511"/>
      <c r="N63" s="513">
        <f t="shared" si="14"/>
        <v>20</v>
      </c>
      <c r="O63" s="519"/>
      <c r="P63" s="531">
        <f t="shared" si="12"/>
        <v>100</v>
      </c>
      <c r="Q63" s="525">
        <v>100</v>
      </c>
      <c r="R63" s="525"/>
      <c r="S63" s="532"/>
      <c r="T63" s="542">
        <f>U63+V63</f>
        <v>150</v>
      </c>
      <c r="U63" s="543"/>
      <c r="V63" s="544">
        <v>150</v>
      </c>
      <c r="W63" s="444"/>
      <c r="X63" s="448"/>
      <c r="Y63" s="447"/>
      <c r="Z63" s="535"/>
      <c r="AA63" s="536"/>
      <c r="AB63" s="550"/>
      <c r="AC63" s="551"/>
      <c r="AD63" s="558"/>
      <c r="AE63" s="532"/>
      <c r="AF63" s="562"/>
      <c r="AG63" s="555"/>
      <c r="AH63" s="566"/>
      <c r="AI63" s="571"/>
      <c r="AJ63" s="580"/>
      <c r="AK63" s="581"/>
      <c r="AL63" s="592"/>
      <c r="AM63" s="516"/>
      <c r="AN63" s="517"/>
      <c r="AO63" s="431"/>
      <c r="AP63" s="431"/>
    </row>
    <row r="64" spans="1:42" ht="27.75">
      <c r="A64" s="446" t="s">
        <v>170</v>
      </c>
      <c r="B64" s="481">
        <v>124</v>
      </c>
      <c r="C64" s="483">
        <f t="shared" si="11"/>
        <v>124</v>
      </c>
      <c r="D64" s="485">
        <v>124</v>
      </c>
      <c r="E64" s="485"/>
      <c r="F64" s="485"/>
      <c r="G64" s="485"/>
      <c r="H64" s="488">
        <f t="shared" si="18"/>
        <v>100</v>
      </c>
      <c r="I64" s="508">
        <f t="shared" si="13"/>
        <v>248</v>
      </c>
      <c r="J64" s="495">
        <v>248</v>
      </c>
      <c r="K64" s="496"/>
      <c r="L64" s="496"/>
      <c r="M64" s="511"/>
      <c r="N64" s="513">
        <f t="shared" si="14"/>
        <v>20</v>
      </c>
      <c r="O64" s="519"/>
      <c r="P64" s="531"/>
      <c r="Q64" s="525"/>
      <c r="R64" s="525"/>
      <c r="S64" s="532"/>
      <c r="T64" s="542">
        <f>U64+V64</f>
        <v>124</v>
      </c>
      <c r="U64" s="543"/>
      <c r="V64" s="544">
        <v>124</v>
      </c>
      <c r="W64" s="444"/>
      <c r="X64" s="448"/>
      <c r="Y64" s="447"/>
      <c r="Z64" s="535"/>
      <c r="AA64" s="536"/>
      <c r="AB64" s="550"/>
      <c r="AC64" s="551"/>
      <c r="AD64" s="558"/>
      <c r="AE64" s="532"/>
      <c r="AF64" s="562"/>
      <c r="AG64" s="555"/>
      <c r="AH64" s="566"/>
      <c r="AI64" s="571"/>
      <c r="AJ64" s="580"/>
      <c r="AK64" s="581"/>
      <c r="AL64" s="592"/>
      <c r="AM64" s="516"/>
      <c r="AN64" s="517"/>
      <c r="AO64" s="431"/>
      <c r="AP64" s="431"/>
    </row>
    <row r="65" spans="1:42" ht="27.75">
      <c r="A65" s="446" t="s">
        <v>138</v>
      </c>
      <c r="B65" s="481">
        <v>50</v>
      </c>
      <c r="C65" s="483">
        <f t="shared" si="11"/>
        <v>50</v>
      </c>
      <c r="D65" s="485">
        <v>50</v>
      </c>
      <c r="E65" s="485"/>
      <c r="F65" s="485"/>
      <c r="G65" s="485"/>
      <c r="H65" s="488">
        <f t="shared" si="18"/>
        <v>100</v>
      </c>
      <c r="I65" s="508">
        <f t="shared" si="13"/>
        <v>125</v>
      </c>
      <c r="J65" s="495">
        <v>125</v>
      </c>
      <c r="K65" s="496"/>
      <c r="L65" s="496"/>
      <c r="M65" s="511"/>
      <c r="N65" s="513">
        <f t="shared" si="14"/>
        <v>25</v>
      </c>
      <c r="O65" s="519"/>
      <c r="P65" s="531">
        <f t="shared" si="12"/>
        <v>12</v>
      </c>
      <c r="Q65" s="525">
        <v>12</v>
      </c>
      <c r="R65" s="525"/>
      <c r="S65" s="532"/>
      <c r="T65" s="542"/>
      <c r="U65" s="543"/>
      <c r="V65" s="544"/>
      <c r="W65" s="444"/>
      <c r="X65" s="448"/>
      <c r="Y65" s="447"/>
      <c r="Z65" s="535"/>
      <c r="AA65" s="536"/>
      <c r="AB65" s="550"/>
      <c r="AC65" s="551"/>
      <c r="AD65" s="558"/>
      <c r="AE65" s="532"/>
      <c r="AF65" s="562"/>
      <c r="AG65" s="555"/>
      <c r="AH65" s="566"/>
      <c r="AI65" s="571"/>
      <c r="AJ65" s="580"/>
      <c r="AK65" s="581"/>
      <c r="AL65" s="592"/>
      <c r="AM65" s="516"/>
      <c r="AN65" s="517"/>
      <c r="AO65" s="431"/>
      <c r="AP65" s="431"/>
    </row>
    <row r="66" spans="1:42" ht="28.5" thickBot="1">
      <c r="A66" s="449" t="s">
        <v>183</v>
      </c>
      <c r="B66" s="482">
        <v>260</v>
      </c>
      <c r="C66" s="483">
        <f t="shared" si="11"/>
        <v>260</v>
      </c>
      <c r="D66" s="486">
        <v>260</v>
      </c>
      <c r="E66" s="486"/>
      <c r="F66" s="486"/>
      <c r="G66" s="486"/>
      <c r="H66" s="488">
        <f t="shared" si="18"/>
        <v>100</v>
      </c>
      <c r="I66" s="610">
        <f t="shared" si="13"/>
        <v>650</v>
      </c>
      <c r="J66" s="504">
        <v>650</v>
      </c>
      <c r="K66" s="505"/>
      <c r="L66" s="506"/>
      <c r="M66" s="507"/>
      <c r="N66" s="513">
        <f t="shared" si="14"/>
        <v>25</v>
      </c>
      <c r="O66" s="520"/>
      <c r="P66" s="531">
        <f t="shared" si="12"/>
        <v>110</v>
      </c>
      <c r="Q66" s="528">
        <v>110</v>
      </c>
      <c r="R66" s="529"/>
      <c r="S66" s="530"/>
      <c r="T66" s="545">
        <f>U66+V66</f>
        <v>300</v>
      </c>
      <c r="U66" s="546">
        <v>300</v>
      </c>
      <c r="V66" s="547"/>
      <c r="W66" s="450"/>
      <c r="X66" s="452"/>
      <c r="Y66" s="451"/>
      <c r="Z66" s="537"/>
      <c r="AA66" s="538"/>
      <c r="AB66" s="552"/>
      <c r="AC66" s="553"/>
      <c r="AD66" s="559"/>
      <c r="AE66" s="560"/>
      <c r="AF66" s="563"/>
      <c r="AG66" s="556"/>
      <c r="AH66" s="568"/>
      <c r="AI66" s="569"/>
      <c r="AJ66" s="576"/>
      <c r="AK66" s="577"/>
      <c r="AL66" s="587"/>
      <c r="AM66" s="588"/>
      <c r="AN66" s="589"/>
      <c r="AO66" s="431"/>
      <c r="AP66" s="431"/>
    </row>
    <row r="67" spans="1:42" ht="28.5" thickBot="1">
      <c r="A67" s="594" t="s">
        <v>22</v>
      </c>
      <c r="B67" s="595">
        <f>SUM(B28:B66)</f>
        <v>11115</v>
      </c>
      <c r="C67" s="596">
        <f>SUM(C28:C66)</f>
        <v>11115</v>
      </c>
      <c r="D67" s="597">
        <f>SUM(D28:D66)</f>
        <v>10145</v>
      </c>
      <c r="E67" s="598">
        <f>SUM(E28:E66)</f>
        <v>842</v>
      </c>
      <c r="F67" s="598">
        <f>SUM(F28:F66)</f>
        <v>128</v>
      </c>
      <c r="G67" s="598"/>
      <c r="H67" s="599">
        <f t="shared" si="18"/>
        <v>100</v>
      </c>
      <c r="I67" s="601">
        <f t="shared" si="13"/>
        <v>23154.5</v>
      </c>
      <c r="J67" s="609">
        <f>SUM(J28:J66)</f>
        <v>20707.5</v>
      </c>
      <c r="K67" s="600">
        <f>SUM(K28:K66)</f>
        <v>2106</v>
      </c>
      <c r="L67" s="600">
        <f>SUM(L28:L66)</f>
        <v>341</v>
      </c>
      <c r="M67" s="599"/>
      <c r="N67" s="601">
        <f>I67/D67*10</f>
        <v>22.823558403154266</v>
      </c>
      <c r="O67" s="602">
        <f aca="true" t="shared" si="19" ref="O67:V67">SUM(O28:O66)</f>
        <v>0</v>
      </c>
      <c r="P67" s="603">
        <f t="shared" si="19"/>
        <v>3029.5</v>
      </c>
      <c r="Q67" s="597">
        <f t="shared" si="19"/>
        <v>2719.5</v>
      </c>
      <c r="R67" s="600">
        <f t="shared" si="19"/>
        <v>305</v>
      </c>
      <c r="S67" s="604">
        <f t="shared" si="19"/>
        <v>5</v>
      </c>
      <c r="T67" s="602">
        <f>U67+V67</f>
        <v>2621</v>
      </c>
      <c r="U67" s="613">
        <f t="shared" si="19"/>
        <v>1103</v>
      </c>
      <c r="V67" s="606">
        <f t="shared" si="19"/>
        <v>1518</v>
      </c>
      <c r="W67" s="595">
        <f>SUM(W28:W66)</f>
        <v>629</v>
      </c>
      <c r="X67" s="605">
        <f>SUM(X28:X66)</f>
        <v>10</v>
      </c>
      <c r="Y67" s="606">
        <f>SUM(Y28:Y66)</f>
        <v>150</v>
      </c>
      <c r="Z67" s="605">
        <f>SUM(Z28:Z63)</f>
        <v>150</v>
      </c>
      <c r="AA67" s="606">
        <f>SUM(AA28:AA63)</f>
        <v>150</v>
      </c>
      <c r="AB67" s="605">
        <f>SUM(AB28:AB66)</f>
        <v>135</v>
      </c>
      <c r="AC67" s="606"/>
      <c r="AD67" s="605"/>
      <c r="AE67" s="606"/>
      <c r="AF67" s="605"/>
      <c r="AG67" s="606"/>
      <c r="AH67" s="605">
        <f>SUM(AH28:AH66)</f>
        <v>45</v>
      </c>
      <c r="AI67" s="606"/>
      <c r="AJ67" s="605">
        <f>SUM(AJ28:AJ66)</f>
        <v>40</v>
      </c>
      <c r="AK67" s="606"/>
      <c r="AL67" s="605"/>
      <c r="AM67" s="598"/>
      <c r="AN67" s="606"/>
      <c r="AO67" s="431"/>
      <c r="AP67" s="431"/>
    </row>
    <row r="68" spans="1:42" ht="38.25" customHeight="1" thickBot="1">
      <c r="A68" s="467" t="s">
        <v>15</v>
      </c>
      <c r="B68" s="468">
        <f>B67+B27</f>
        <v>41034</v>
      </c>
      <c r="C68" s="469">
        <f>C27+C67</f>
        <v>41034</v>
      </c>
      <c r="D68" s="470">
        <f>D27+D67</f>
        <v>36677</v>
      </c>
      <c r="E68" s="470">
        <f>E27+E67</f>
        <v>1490</v>
      </c>
      <c r="F68" s="470">
        <f>F27+F67</f>
        <v>2822</v>
      </c>
      <c r="G68" s="470">
        <f>G67+G27</f>
        <v>45</v>
      </c>
      <c r="H68" s="471">
        <f t="shared" si="18"/>
        <v>100</v>
      </c>
      <c r="I68" s="473">
        <f>I27+I67</f>
        <v>94367.7</v>
      </c>
      <c r="J68" s="473">
        <f>J27+J67</f>
        <v>83536.5</v>
      </c>
      <c r="K68" s="473">
        <f>K27+K67</f>
        <v>3624.1</v>
      </c>
      <c r="L68" s="473">
        <f>L27+L67</f>
        <v>7104.6</v>
      </c>
      <c r="M68" s="471">
        <f>M67+M27</f>
        <v>102.5</v>
      </c>
      <c r="N68" s="474">
        <f>I68/C68*10</f>
        <v>22.997441146366427</v>
      </c>
      <c r="O68" s="468">
        <f>O67+O27</f>
        <v>0</v>
      </c>
      <c r="P68" s="472">
        <f>P27+P67</f>
        <v>10865.8</v>
      </c>
      <c r="Q68" s="471">
        <f>Q27+Q67</f>
        <v>9684.8</v>
      </c>
      <c r="R68" s="471">
        <f>R27+R67</f>
        <v>592</v>
      </c>
      <c r="S68" s="471">
        <f>S27+S67</f>
        <v>589</v>
      </c>
      <c r="T68" s="469">
        <f aca="true" t="shared" si="20" ref="T68:Y68">T67+T27</f>
        <v>10674</v>
      </c>
      <c r="U68" s="470">
        <f t="shared" si="20"/>
        <v>2382</v>
      </c>
      <c r="V68" s="475">
        <f t="shared" si="20"/>
        <v>8292</v>
      </c>
      <c r="W68" s="468">
        <f t="shared" si="20"/>
        <v>10357</v>
      </c>
      <c r="X68" s="469">
        <f t="shared" si="20"/>
        <v>10</v>
      </c>
      <c r="Y68" s="475">
        <f t="shared" si="20"/>
        <v>150</v>
      </c>
      <c r="Z68" s="469">
        <f aca="true" t="shared" si="21" ref="Z68:AE68">Z67+Z27</f>
        <v>4849</v>
      </c>
      <c r="AA68" s="475">
        <f t="shared" si="21"/>
        <v>4849</v>
      </c>
      <c r="AB68" s="469">
        <f t="shared" si="21"/>
        <v>5460</v>
      </c>
      <c r="AC68" s="475">
        <f t="shared" si="21"/>
        <v>3800</v>
      </c>
      <c r="AD68" s="469">
        <f t="shared" si="21"/>
        <v>15407</v>
      </c>
      <c r="AE68" s="475">
        <f t="shared" si="21"/>
        <v>15646</v>
      </c>
      <c r="AF68" s="469">
        <f>AF27+AF67</f>
        <v>810</v>
      </c>
      <c r="AG68" s="475">
        <f>AG67+AG27</f>
        <v>0</v>
      </c>
      <c r="AH68" s="469">
        <f>AH27+AH67</f>
        <v>1775</v>
      </c>
      <c r="AI68" s="475">
        <f>AI67+AI27</f>
        <v>2625</v>
      </c>
      <c r="AJ68" s="469">
        <f>AJ27+AJ67</f>
        <v>5760</v>
      </c>
      <c r="AK68" s="475">
        <f>AK67+AK27</f>
        <v>4583</v>
      </c>
      <c r="AL68" s="469">
        <f>AL67+AL27</f>
        <v>1350</v>
      </c>
      <c r="AM68" s="470">
        <f>AM67+AM27</f>
        <v>1477</v>
      </c>
      <c r="AN68" s="475">
        <v>10</v>
      </c>
      <c r="AO68" s="431"/>
      <c r="AP68" s="431"/>
    </row>
    <row r="69" spans="1:42" ht="29.25" customHeight="1">
      <c r="A69" s="445" t="s">
        <v>179</v>
      </c>
      <c r="B69" s="443">
        <v>41224</v>
      </c>
      <c r="C69" s="443">
        <v>39107</v>
      </c>
      <c r="D69" s="443">
        <v>35987</v>
      </c>
      <c r="E69" s="443">
        <v>895</v>
      </c>
      <c r="F69" s="443">
        <v>2225</v>
      </c>
      <c r="G69" s="443"/>
      <c r="H69" s="443">
        <v>98</v>
      </c>
      <c r="I69" s="443">
        <v>55284.6</v>
      </c>
      <c r="J69" s="443">
        <v>50855.4</v>
      </c>
      <c r="K69" s="443">
        <v>1522.6</v>
      </c>
      <c r="L69" s="443">
        <v>3006.6</v>
      </c>
      <c r="M69" s="443"/>
      <c r="N69" s="593">
        <v>14.2</v>
      </c>
      <c r="O69" s="443">
        <v>9</v>
      </c>
      <c r="P69" s="443">
        <v>9505</v>
      </c>
      <c r="Q69" s="443">
        <v>8824</v>
      </c>
      <c r="R69" s="443">
        <v>375</v>
      </c>
      <c r="S69" s="443">
        <v>306</v>
      </c>
      <c r="T69" s="443">
        <v>7252</v>
      </c>
      <c r="U69" s="443">
        <v>2201</v>
      </c>
      <c r="V69" s="443">
        <v>5051</v>
      </c>
      <c r="W69" s="443"/>
      <c r="X69" s="443"/>
      <c r="Y69" s="443"/>
      <c r="Z69" s="443">
        <v>3527</v>
      </c>
      <c r="AA69" s="443">
        <v>3527</v>
      </c>
      <c r="AB69" s="443">
        <v>3608</v>
      </c>
      <c r="AC69" s="443">
        <v>7140</v>
      </c>
      <c r="AD69" s="443">
        <v>8757</v>
      </c>
      <c r="AE69" s="443">
        <v>10412</v>
      </c>
      <c r="AF69" s="443">
        <v>2975</v>
      </c>
      <c r="AG69" s="443">
        <v>6000</v>
      </c>
      <c r="AH69" s="443">
        <v>4220</v>
      </c>
      <c r="AI69" s="443">
        <v>2908</v>
      </c>
      <c r="AJ69" s="443">
        <v>4158</v>
      </c>
      <c r="AK69" s="443">
        <v>4631</v>
      </c>
      <c r="AL69" s="443"/>
      <c r="AM69" s="443"/>
      <c r="AN69" s="443"/>
      <c r="AO69" s="431"/>
      <c r="AP69" s="431"/>
    </row>
    <row r="70" spans="1:42" ht="25.5">
      <c r="A70" s="428"/>
      <c r="B70" s="431"/>
      <c r="C70" s="431"/>
      <c r="D70" s="431"/>
      <c r="E70" s="431"/>
      <c r="F70" s="431"/>
      <c r="G70" s="431"/>
      <c r="H70" s="431"/>
      <c r="I70" s="431" t="s">
        <v>13</v>
      </c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1"/>
      <c r="AN70" s="431"/>
      <c r="AO70" s="431"/>
      <c r="AP70" s="431"/>
    </row>
    <row r="71" spans="1:42" ht="25.5">
      <c r="A71" s="428"/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 t="s">
        <v>62</v>
      </c>
      <c r="AH71" s="431"/>
      <c r="AI71" s="431"/>
      <c r="AJ71" s="431"/>
      <c r="AK71" s="431"/>
      <c r="AL71" s="431"/>
      <c r="AM71" s="431"/>
      <c r="AN71" s="431"/>
      <c r="AO71" s="431"/>
      <c r="AP71" s="431"/>
    </row>
    <row r="72" spans="1:42" ht="25.5">
      <c r="A72" s="428"/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 t="s">
        <v>13</v>
      </c>
      <c r="T72" s="431"/>
      <c r="U72" s="431"/>
      <c r="V72" s="431"/>
      <c r="W72" s="431"/>
      <c r="X72" s="431"/>
      <c r="Y72" s="431"/>
      <c r="Z72" s="431"/>
      <c r="AA72" s="431" t="s">
        <v>13</v>
      </c>
      <c r="AB72" s="431"/>
      <c r="AC72" s="431"/>
      <c r="AD72" s="431"/>
      <c r="AE72" s="431"/>
      <c r="AF72" s="431"/>
      <c r="AG72" s="431" t="s">
        <v>13</v>
      </c>
      <c r="AH72" s="431"/>
      <c r="AI72" s="431"/>
      <c r="AJ72" s="431"/>
      <c r="AK72" s="431"/>
      <c r="AL72" s="431"/>
      <c r="AM72" s="431"/>
      <c r="AN72" s="431"/>
      <c r="AO72" s="431"/>
      <c r="AP72" s="431"/>
    </row>
    <row r="73" spans="1:40" ht="27">
      <c r="A73" s="429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  <c r="AH73" s="432"/>
      <c r="AI73" s="432"/>
      <c r="AJ73" s="432"/>
      <c r="AK73" s="432"/>
      <c r="AL73" s="432"/>
      <c r="AM73" s="432"/>
      <c r="AN73" s="432"/>
    </row>
    <row r="79" ht="12.75">
      <c r="E79" s="3" t="s">
        <v>13</v>
      </c>
    </row>
    <row r="81" ht="12.75">
      <c r="O81" s="3" t="s">
        <v>62</v>
      </c>
    </row>
  </sheetData>
  <sheetProtection/>
  <mergeCells count="45">
    <mergeCell ref="AF2:AF5"/>
    <mergeCell ref="AI2:AI5"/>
    <mergeCell ref="AN2:AN5"/>
    <mergeCell ref="AJ2:AJ5"/>
    <mergeCell ref="A1:AN1"/>
    <mergeCell ref="A2:A5"/>
    <mergeCell ref="B2:B5"/>
    <mergeCell ref="H2:H5"/>
    <mergeCell ref="AH2:AH5"/>
    <mergeCell ref="T2:T5"/>
    <mergeCell ref="C2:C5"/>
    <mergeCell ref="F3:F5"/>
    <mergeCell ref="J3:J5"/>
    <mergeCell ref="K3:K5"/>
    <mergeCell ref="L3:L5"/>
    <mergeCell ref="J2:M2"/>
    <mergeCell ref="P2:P5"/>
    <mergeCell ref="W2:W5"/>
    <mergeCell ref="X2:X5"/>
    <mergeCell ref="D2:G2"/>
    <mergeCell ref="M3:M5"/>
    <mergeCell ref="Q2:S2"/>
    <mergeCell ref="Q3:Q5"/>
    <mergeCell ref="R3:R5"/>
    <mergeCell ref="S3:S5"/>
    <mergeCell ref="AD2:AD5"/>
    <mergeCell ref="Y2:Y5"/>
    <mergeCell ref="D3:D5"/>
    <mergeCell ref="E3:E5"/>
    <mergeCell ref="AK2:AK5"/>
    <mergeCell ref="AA2:AA5"/>
    <mergeCell ref="I2:I5"/>
    <mergeCell ref="G3:G5"/>
    <mergeCell ref="N2:N5"/>
    <mergeCell ref="O2:O5"/>
    <mergeCell ref="AL2:AL5"/>
    <mergeCell ref="AM2:AM5"/>
    <mergeCell ref="AE2:AE5"/>
    <mergeCell ref="U3:U5"/>
    <mergeCell ref="V3:V5"/>
    <mergeCell ref="Z2:Z5"/>
    <mergeCell ref="AB2:AB5"/>
    <mergeCell ref="AC2:AC5"/>
    <mergeCell ref="U2:V2"/>
    <mergeCell ref="AG2:AG5"/>
  </mergeCells>
  <printOptions/>
  <pageMargins left="0.25" right="0.25" top="0.75" bottom="0.75" header="0.3" footer="0.3"/>
  <pageSetup horizontalDpi="600" verticalDpi="600" orientation="landscape" paperSize="9" scale="24" r:id="rId1"/>
  <rowBreaks count="1" manualBreakCount="1">
    <brk id="69" max="38" man="1"/>
  </rowBreaks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75"/>
  <sheetViews>
    <sheetView zoomScalePageLayoutView="0" workbookViewId="0" topLeftCell="A1">
      <pane xSplit="9" ySplit="9" topLeftCell="L13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O17" sqref="O17"/>
    </sheetView>
  </sheetViews>
  <sheetFormatPr defaultColWidth="9.00390625" defaultRowHeight="12.75"/>
  <cols>
    <col min="1" max="1" width="31.75390625" style="0" customWidth="1"/>
    <col min="11" max="11" width="10.875" style="0" customWidth="1"/>
    <col min="12" max="12" width="10.75390625" style="0" customWidth="1"/>
    <col min="13" max="13" width="10.25390625" style="0" customWidth="1"/>
    <col min="24" max="24" width="10.00390625" style="0" customWidth="1"/>
  </cols>
  <sheetData>
    <row r="1" spans="1:28" ht="18.75" thickBot="1">
      <c r="A1" s="694" t="s">
        <v>169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</row>
    <row r="2" spans="1:28" ht="43.5" customHeight="1" thickBot="1">
      <c r="A2" s="692" t="s">
        <v>156</v>
      </c>
      <c r="B2" s="709" t="s">
        <v>141</v>
      </c>
      <c r="C2" s="710"/>
      <c r="D2" s="711"/>
      <c r="E2" s="680" t="s">
        <v>162</v>
      </c>
      <c r="F2" s="681"/>
      <c r="G2" s="682"/>
      <c r="H2" s="680" t="s">
        <v>147</v>
      </c>
      <c r="I2" s="681"/>
      <c r="J2" s="682"/>
      <c r="K2" s="703" t="s">
        <v>145</v>
      </c>
      <c r="L2" s="704"/>
      <c r="M2" s="705"/>
      <c r="N2" s="685" t="s">
        <v>147</v>
      </c>
      <c r="O2" s="686"/>
      <c r="P2" s="687"/>
      <c r="Q2" s="688" t="s">
        <v>129</v>
      </c>
      <c r="R2" s="690" t="s">
        <v>125</v>
      </c>
      <c r="S2" s="683" t="s">
        <v>166</v>
      </c>
      <c r="T2" s="684"/>
      <c r="U2" s="695" t="s">
        <v>148</v>
      </c>
      <c r="V2" s="697" t="s">
        <v>17</v>
      </c>
      <c r="W2" s="698"/>
      <c r="X2" s="699" t="s">
        <v>151</v>
      </c>
      <c r="Y2" s="701" t="s">
        <v>48</v>
      </c>
      <c r="Z2" s="706" t="s">
        <v>152</v>
      </c>
      <c r="AA2" s="707"/>
      <c r="AB2" s="708"/>
    </row>
    <row r="3" spans="1:28" ht="77.25" thickBot="1">
      <c r="A3" s="693"/>
      <c r="B3" s="234" t="s">
        <v>139</v>
      </c>
      <c r="C3" s="235" t="s">
        <v>140</v>
      </c>
      <c r="D3" s="236" t="s">
        <v>96</v>
      </c>
      <c r="E3" s="304" t="s">
        <v>142</v>
      </c>
      <c r="F3" s="305" t="s">
        <v>143</v>
      </c>
      <c r="G3" s="306" t="s">
        <v>96</v>
      </c>
      <c r="H3" s="304" t="s">
        <v>163</v>
      </c>
      <c r="I3" s="305" t="s">
        <v>164</v>
      </c>
      <c r="J3" s="306" t="s">
        <v>43</v>
      </c>
      <c r="K3" s="379" t="s">
        <v>168</v>
      </c>
      <c r="L3" s="374" t="s">
        <v>146</v>
      </c>
      <c r="M3" s="375" t="s">
        <v>144</v>
      </c>
      <c r="N3" s="339" t="s">
        <v>18</v>
      </c>
      <c r="O3" s="340" t="s">
        <v>19</v>
      </c>
      <c r="P3" s="340" t="s">
        <v>20</v>
      </c>
      <c r="Q3" s="689"/>
      <c r="R3" s="691"/>
      <c r="S3" s="365" t="s">
        <v>167</v>
      </c>
      <c r="T3" s="366" t="s">
        <v>164</v>
      </c>
      <c r="U3" s="696"/>
      <c r="V3" s="237" t="s">
        <v>149</v>
      </c>
      <c r="W3" s="238" t="s">
        <v>150</v>
      </c>
      <c r="X3" s="700"/>
      <c r="Y3" s="702"/>
      <c r="Z3" s="232" t="s">
        <v>153</v>
      </c>
      <c r="AA3" s="239" t="s">
        <v>154</v>
      </c>
      <c r="AB3" s="233" t="s">
        <v>155</v>
      </c>
    </row>
    <row r="4" spans="1:28" ht="15.75" customHeight="1" thickBot="1">
      <c r="A4" s="240" t="s">
        <v>56</v>
      </c>
      <c r="B4" s="324">
        <v>1700</v>
      </c>
      <c r="C4" s="310">
        <f aca="true" t="shared" si="0" ref="C4:C34">F4+T4</f>
        <v>1700</v>
      </c>
      <c r="D4" s="341">
        <f>C4/B4*100</f>
        <v>100</v>
      </c>
      <c r="E4" s="324">
        <v>1700</v>
      </c>
      <c r="F4" s="313">
        <f>N4+O4+P4+Q4+R4</f>
        <v>1700</v>
      </c>
      <c r="G4" s="344">
        <f>F4/E4*100</f>
        <v>100</v>
      </c>
      <c r="H4" s="324">
        <v>1700</v>
      </c>
      <c r="I4" s="310">
        <f>N4+O4+P4</f>
        <v>1700</v>
      </c>
      <c r="J4" s="370">
        <f>I4/H4*100</f>
        <v>100</v>
      </c>
      <c r="K4" s="380">
        <v>300</v>
      </c>
      <c r="L4" s="274">
        <v>1080</v>
      </c>
      <c r="M4" s="341">
        <f>L4/K4*100</f>
        <v>360</v>
      </c>
      <c r="N4" s="371">
        <v>1600</v>
      </c>
      <c r="O4" s="334"/>
      <c r="P4" s="334">
        <v>100</v>
      </c>
      <c r="Q4" s="334"/>
      <c r="R4" s="355"/>
      <c r="S4" s="333"/>
      <c r="T4" s="275"/>
      <c r="U4" s="392"/>
      <c r="V4" s="268"/>
      <c r="W4" s="275"/>
      <c r="X4" s="277">
        <v>376</v>
      </c>
      <c r="Y4" s="276">
        <v>1700</v>
      </c>
      <c r="Z4" s="268">
        <v>48.4</v>
      </c>
      <c r="AA4" s="274">
        <v>1600</v>
      </c>
      <c r="AB4" s="275">
        <v>48.4</v>
      </c>
    </row>
    <row r="5" spans="1:28" ht="16.5" thickBot="1">
      <c r="A5" s="241" t="s">
        <v>8</v>
      </c>
      <c r="B5" s="325">
        <v>900</v>
      </c>
      <c r="C5" s="310">
        <f t="shared" si="0"/>
        <v>900</v>
      </c>
      <c r="D5" s="341">
        <f aca="true" t="shared" si="1" ref="D5:D23">C5/B5*100</f>
        <v>100</v>
      </c>
      <c r="E5" s="325">
        <v>900</v>
      </c>
      <c r="F5" s="313">
        <f aca="true" t="shared" si="2" ref="F5:F23">N5+O5+P5+Q5+R5</f>
        <v>900</v>
      </c>
      <c r="G5" s="344">
        <f aca="true" t="shared" si="3" ref="G5:G23">F5/E5*100</f>
        <v>100</v>
      </c>
      <c r="H5" s="325">
        <v>900</v>
      </c>
      <c r="I5" s="310">
        <f aca="true" t="shared" si="4" ref="I5:I23">N5+O5+P5</f>
        <v>900</v>
      </c>
      <c r="J5" s="370">
        <f aca="true" t="shared" si="5" ref="J5:J23">I5/H5*100</f>
        <v>100</v>
      </c>
      <c r="K5" s="381"/>
      <c r="L5" s="278"/>
      <c r="M5" s="341"/>
      <c r="N5" s="372">
        <v>700</v>
      </c>
      <c r="O5" s="336">
        <v>100</v>
      </c>
      <c r="P5" s="336">
        <v>100</v>
      </c>
      <c r="Q5" s="336"/>
      <c r="R5" s="356"/>
      <c r="S5" s="335"/>
      <c r="T5" s="279"/>
      <c r="U5" s="393"/>
      <c r="V5" s="269"/>
      <c r="W5" s="279"/>
      <c r="X5" s="281">
        <v>137</v>
      </c>
      <c r="Y5" s="280">
        <v>900</v>
      </c>
      <c r="Z5" s="269"/>
      <c r="AA5" s="278"/>
      <c r="AB5" s="279"/>
    </row>
    <row r="6" spans="1:28" ht="16.5" thickBot="1">
      <c r="A6" s="241" t="s">
        <v>0</v>
      </c>
      <c r="B6" s="325">
        <v>1000</v>
      </c>
      <c r="C6" s="310">
        <f t="shared" si="0"/>
        <v>1100</v>
      </c>
      <c r="D6" s="341">
        <f t="shared" si="1"/>
        <v>110.00000000000001</v>
      </c>
      <c r="E6" s="325">
        <v>850</v>
      </c>
      <c r="F6" s="313">
        <f t="shared" si="2"/>
        <v>950</v>
      </c>
      <c r="G6" s="344">
        <f t="shared" si="3"/>
        <v>111.76470588235294</v>
      </c>
      <c r="H6" s="325">
        <v>850</v>
      </c>
      <c r="I6" s="310">
        <f t="shared" si="4"/>
        <v>850</v>
      </c>
      <c r="J6" s="370">
        <f t="shared" si="5"/>
        <v>100</v>
      </c>
      <c r="K6" s="381">
        <v>900</v>
      </c>
      <c r="L6" s="278">
        <v>850</v>
      </c>
      <c r="M6" s="341">
        <f aca="true" t="shared" si="6" ref="M6:M21">L6/K6*100</f>
        <v>94.44444444444444</v>
      </c>
      <c r="N6" s="372">
        <v>850</v>
      </c>
      <c r="O6" s="336"/>
      <c r="P6" s="336"/>
      <c r="Q6" s="336">
        <v>100</v>
      </c>
      <c r="R6" s="356"/>
      <c r="S6" s="335">
        <v>150</v>
      </c>
      <c r="T6" s="279">
        <v>150</v>
      </c>
      <c r="U6" s="393"/>
      <c r="V6" s="269"/>
      <c r="W6" s="279"/>
      <c r="X6" s="281"/>
      <c r="Y6" s="280">
        <v>850</v>
      </c>
      <c r="Z6" s="269">
        <v>6.6</v>
      </c>
      <c r="AA6" s="278">
        <v>700</v>
      </c>
      <c r="AB6" s="279">
        <v>6.6</v>
      </c>
    </row>
    <row r="7" spans="1:30" ht="16.5" thickBot="1">
      <c r="A7" s="241" t="s">
        <v>1</v>
      </c>
      <c r="B7" s="325">
        <v>950</v>
      </c>
      <c r="C7" s="310">
        <f t="shared" si="0"/>
        <v>950</v>
      </c>
      <c r="D7" s="341">
        <f t="shared" si="1"/>
        <v>100</v>
      </c>
      <c r="E7" s="325">
        <v>950</v>
      </c>
      <c r="F7" s="313">
        <f t="shared" si="2"/>
        <v>950</v>
      </c>
      <c r="G7" s="344">
        <f t="shared" si="3"/>
        <v>100</v>
      </c>
      <c r="H7" s="325">
        <v>950</v>
      </c>
      <c r="I7" s="310">
        <f t="shared" si="4"/>
        <v>950</v>
      </c>
      <c r="J7" s="370">
        <f t="shared" si="5"/>
        <v>100</v>
      </c>
      <c r="K7" s="381">
        <v>400</v>
      </c>
      <c r="L7" s="278">
        <v>340</v>
      </c>
      <c r="M7" s="341">
        <f t="shared" si="6"/>
        <v>85</v>
      </c>
      <c r="N7" s="372">
        <v>850</v>
      </c>
      <c r="O7" s="336"/>
      <c r="P7" s="336">
        <v>100</v>
      </c>
      <c r="Q7" s="336"/>
      <c r="R7" s="356"/>
      <c r="S7" s="335"/>
      <c r="T7" s="279"/>
      <c r="U7" s="393"/>
      <c r="V7" s="269"/>
      <c r="W7" s="279"/>
      <c r="X7" s="281">
        <v>270</v>
      </c>
      <c r="Y7" s="280">
        <v>950</v>
      </c>
      <c r="Z7" s="269">
        <v>9.9</v>
      </c>
      <c r="AA7" s="336">
        <v>500</v>
      </c>
      <c r="AB7" s="279">
        <v>9.9</v>
      </c>
      <c r="AD7" t="s">
        <v>62</v>
      </c>
    </row>
    <row r="8" spans="1:28" ht="16.5" thickBot="1">
      <c r="A8" s="241" t="s">
        <v>2</v>
      </c>
      <c r="B8" s="325">
        <v>2355</v>
      </c>
      <c r="C8" s="310">
        <f t="shared" si="0"/>
        <v>2310</v>
      </c>
      <c r="D8" s="341">
        <f t="shared" si="1"/>
        <v>98.08917197452229</v>
      </c>
      <c r="E8" s="325">
        <v>2310</v>
      </c>
      <c r="F8" s="313">
        <f t="shared" si="2"/>
        <v>2310</v>
      </c>
      <c r="G8" s="344">
        <f t="shared" si="3"/>
        <v>100</v>
      </c>
      <c r="H8" s="325">
        <v>1810</v>
      </c>
      <c r="I8" s="310">
        <f t="shared" si="4"/>
        <v>2010</v>
      </c>
      <c r="J8" s="370">
        <f t="shared" si="5"/>
        <v>111.04972375690608</v>
      </c>
      <c r="K8" s="381">
        <v>1800</v>
      </c>
      <c r="L8" s="278">
        <v>2310</v>
      </c>
      <c r="M8" s="341">
        <f t="shared" si="6"/>
        <v>128.33333333333334</v>
      </c>
      <c r="N8" s="372">
        <v>1810</v>
      </c>
      <c r="O8" s="336"/>
      <c r="P8" s="336">
        <v>200</v>
      </c>
      <c r="Q8" s="336"/>
      <c r="R8" s="356">
        <v>300</v>
      </c>
      <c r="S8" s="335">
        <v>45</v>
      </c>
      <c r="T8" s="279"/>
      <c r="U8" s="393">
        <f>V8+W8</f>
        <v>180</v>
      </c>
      <c r="V8" s="269">
        <v>180</v>
      </c>
      <c r="W8" s="279"/>
      <c r="X8" s="281">
        <v>513</v>
      </c>
      <c r="Y8" s="280">
        <v>2310</v>
      </c>
      <c r="Z8" s="269">
        <v>60</v>
      </c>
      <c r="AA8" s="278">
        <v>2410</v>
      </c>
      <c r="AB8" s="279">
        <v>60</v>
      </c>
    </row>
    <row r="9" spans="1:28" ht="16.5" thickBot="1">
      <c r="A9" s="241" t="s">
        <v>12</v>
      </c>
      <c r="B9" s="325">
        <v>1650</v>
      </c>
      <c r="C9" s="310">
        <f t="shared" si="0"/>
        <v>1650</v>
      </c>
      <c r="D9" s="341">
        <f t="shared" si="1"/>
        <v>100</v>
      </c>
      <c r="E9" s="325">
        <v>1650</v>
      </c>
      <c r="F9" s="313">
        <f t="shared" si="2"/>
        <v>1650</v>
      </c>
      <c r="G9" s="344">
        <f t="shared" si="3"/>
        <v>100</v>
      </c>
      <c r="H9" s="325">
        <v>1650</v>
      </c>
      <c r="I9" s="310">
        <f t="shared" si="4"/>
        <v>1650</v>
      </c>
      <c r="J9" s="370">
        <f t="shared" si="5"/>
        <v>100</v>
      </c>
      <c r="K9" s="381">
        <v>600</v>
      </c>
      <c r="L9" s="278">
        <v>400</v>
      </c>
      <c r="M9" s="341">
        <f t="shared" si="6"/>
        <v>66.66666666666666</v>
      </c>
      <c r="N9" s="372">
        <v>1650</v>
      </c>
      <c r="O9" s="336"/>
      <c r="P9" s="336"/>
      <c r="Q9" s="336"/>
      <c r="R9" s="356"/>
      <c r="S9" s="335"/>
      <c r="T9" s="279"/>
      <c r="U9" s="393"/>
      <c r="V9" s="269"/>
      <c r="W9" s="279"/>
      <c r="X9" s="281">
        <v>396</v>
      </c>
      <c r="Y9" s="280">
        <v>1650</v>
      </c>
      <c r="Z9" s="269">
        <v>23</v>
      </c>
      <c r="AA9" s="278">
        <v>693</v>
      </c>
      <c r="AB9" s="279">
        <v>23</v>
      </c>
    </row>
    <row r="10" spans="1:28" ht="16.5" thickBot="1">
      <c r="A10" s="241" t="s">
        <v>10</v>
      </c>
      <c r="B10" s="325">
        <v>1900</v>
      </c>
      <c r="C10" s="310">
        <f t="shared" si="0"/>
        <v>1900</v>
      </c>
      <c r="D10" s="341">
        <f t="shared" si="1"/>
        <v>100</v>
      </c>
      <c r="E10" s="325">
        <v>1900</v>
      </c>
      <c r="F10" s="313">
        <f t="shared" si="2"/>
        <v>1900</v>
      </c>
      <c r="G10" s="344">
        <f t="shared" si="3"/>
        <v>100</v>
      </c>
      <c r="H10" s="325">
        <v>1900</v>
      </c>
      <c r="I10" s="310">
        <f t="shared" si="4"/>
        <v>1900</v>
      </c>
      <c r="J10" s="370">
        <f t="shared" si="5"/>
        <v>100</v>
      </c>
      <c r="K10" s="381"/>
      <c r="L10" s="278"/>
      <c r="M10" s="341"/>
      <c r="N10" s="372">
        <v>1700</v>
      </c>
      <c r="O10" s="336"/>
      <c r="P10" s="336">
        <v>200</v>
      </c>
      <c r="Q10" s="336"/>
      <c r="R10" s="356"/>
      <c r="S10" s="335"/>
      <c r="T10" s="279"/>
      <c r="U10" s="393"/>
      <c r="V10" s="269"/>
      <c r="W10" s="279"/>
      <c r="X10" s="281">
        <v>62.5</v>
      </c>
      <c r="Y10" s="280">
        <v>1500</v>
      </c>
      <c r="Z10" s="269">
        <v>22.9</v>
      </c>
      <c r="AA10" s="278">
        <v>1100</v>
      </c>
      <c r="AB10" s="279">
        <v>22.9</v>
      </c>
    </row>
    <row r="11" spans="1:28" ht="16.5" thickBot="1">
      <c r="A11" s="241" t="s">
        <v>57</v>
      </c>
      <c r="B11" s="325">
        <v>618</v>
      </c>
      <c r="C11" s="310">
        <f t="shared" si="0"/>
        <v>618</v>
      </c>
      <c r="D11" s="341">
        <f t="shared" si="1"/>
        <v>100</v>
      </c>
      <c r="E11" s="325">
        <v>618</v>
      </c>
      <c r="F11" s="313">
        <f t="shared" si="2"/>
        <v>618</v>
      </c>
      <c r="G11" s="344">
        <f t="shared" si="3"/>
        <v>100</v>
      </c>
      <c r="H11" s="325">
        <v>618</v>
      </c>
      <c r="I11" s="310">
        <f t="shared" si="4"/>
        <v>618</v>
      </c>
      <c r="J11" s="370">
        <f t="shared" si="5"/>
        <v>100</v>
      </c>
      <c r="K11" s="381"/>
      <c r="L11" s="278"/>
      <c r="M11" s="341"/>
      <c r="N11" s="372">
        <v>608</v>
      </c>
      <c r="O11" s="336">
        <v>10</v>
      </c>
      <c r="P11" s="336"/>
      <c r="Q11" s="336"/>
      <c r="R11" s="356"/>
      <c r="S11" s="335"/>
      <c r="T11" s="279"/>
      <c r="U11" s="393"/>
      <c r="V11" s="269"/>
      <c r="W11" s="279"/>
      <c r="X11" s="281"/>
      <c r="Y11" s="280">
        <v>618</v>
      </c>
      <c r="Z11" s="269"/>
      <c r="AA11" s="278"/>
      <c r="AB11" s="279"/>
    </row>
    <row r="12" spans="1:28" ht="16.5" thickBot="1">
      <c r="A12" s="241" t="s">
        <v>11</v>
      </c>
      <c r="B12" s="325">
        <v>1560</v>
      </c>
      <c r="C12" s="310">
        <f t="shared" si="0"/>
        <v>1560</v>
      </c>
      <c r="D12" s="341">
        <f t="shared" si="1"/>
        <v>100</v>
      </c>
      <c r="E12" s="325">
        <v>1560</v>
      </c>
      <c r="F12" s="313">
        <f t="shared" si="2"/>
        <v>1560</v>
      </c>
      <c r="G12" s="344">
        <f t="shared" si="3"/>
        <v>100</v>
      </c>
      <c r="H12" s="325">
        <v>1560</v>
      </c>
      <c r="I12" s="310">
        <f t="shared" si="4"/>
        <v>1560</v>
      </c>
      <c r="J12" s="370">
        <f t="shared" si="5"/>
        <v>100</v>
      </c>
      <c r="K12" s="381"/>
      <c r="L12" s="278"/>
      <c r="M12" s="341"/>
      <c r="N12" s="372">
        <v>1560</v>
      </c>
      <c r="O12" s="336"/>
      <c r="P12" s="336"/>
      <c r="Q12" s="336"/>
      <c r="R12" s="356"/>
      <c r="S12" s="335"/>
      <c r="T12" s="279"/>
      <c r="U12" s="393"/>
      <c r="V12" s="269"/>
      <c r="W12" s="279"/>
      <c r="X12" s="281"/>
      <c r="Y12" s="280">
        <v>1560</v>
      </c>
      <c r="Z12" s="269"/>
      <c r="AA12" s="278"/>
      <c r="AB12" s="279"/>
    </row>
    <row r="13" spans="1:28" ht="16.5" thickBot="1">
      <c r="A13" s="241" t="s">
        <v>9</v>
      </c>
      <c r="B13" s="325">
        <v>3139</v>
      </c>
      <c r="C13" s="310">
        <f t="shared" si="0"/>
        <v>3200</v>
      </c>
      <c r="D13" s="341">
        <f t="shared" si="1"/>
        <v>101.94329404268876</v>
      </c>
      <c r="E13" s="325">
        <v>3139</v>
      </c>
      <c r="F13" s="313">
        <f t="shared" si="2"/>
        <v>3200</v>
      </c>
      <c r="G13" s="344">
        <f t="shared" si="3"/>
        <v>101.94329404268876</v>
      </c>
      <c r="H13" s="325">
        <v>3066</v>
      </c>
      <c r="I13" s="310">
        <f t="shared" si="4"/>
        <v>3100</v>
      </c>
      <c r="J13" s="370">
        <f t="shared" si="5"/>
        <v>101.10893672537509</v>
      </c>
      <c r="K13" s="381">
        <v>1600</v>
      </c>
      <c r="L13" s="278">
        <v>3100</v>
      </c>
      <c r="M13" s="341">
        <f t="shared" si="6"/>
        <v>193.75</v>
      </c>
      <c r="N13" s="372">
        <v>3100</v>
      </c>
      <c r="O13" s="336"/>
      <c r="P13" s="336"/>
      <c r="Q13" s="336"/>
      <c r="R13" s="356">
        <v>100</v>
      </c>
      <c r="S13" s="335"/>
      <c r="T13" s="279"/>
      <c r="U13" s="393"/>
      <c r="V13" s="269"/>
      <c r="W13" s="279"/>
      <c r="X13" s="281">
        <v>500</v>
      </c>
      <c r="Y13" s="280">
        <v>3066</v>
      </c>
      <c r="Z13" s="269">
        <v>138.6</v>
      </c>
      <c r="AA13" s="278">
        <v>3200</v>
      </c>
      <c r="AB13" s="279">
        <v>138.6</v>
      </c>
    </row>
    <row r="14" spans="1:28" ht="16.5" thickBot="1">
      <c r="A14" s="241" t="s">
        <v>3</v>
      </c>
      <c r="B14" s="325">
        <v>7832</v>
      </c>
      <c r="C14" s="310">
        <f t="shared" si="0"/>
        <v>7897</v>
      </c>
      <c r="D14" s="341">
        <f t="shared" si="1"/>
        <v>100.82992849846781</v>
      </c>
      <c r="E14" s="330">
        <v>7122</v>
      </c>
      <c r="F14" s="313">
        <f t="shared" si="2"/>
        <v>7187</v>
      </c>
      <c r="G14" s="344">
        <f t="shared" si="3"/>
        <v>100.91266498174669</v>
      </c>
      <c r="H14" s="325">
        <v>6622</v>
      </c>
      <c r="I14" s="310">
        <f t="shared" si="4"/>
        <v>6622</v>
      </c>
      <c r="J14" s="370">
        <f t="shared" si="5"/>
        <v>100</v>
      </c>
      <c r="K14" s="381">
        <v>4900</v>
      </c>
      <c r="L14" s="278">
        <v>4900</v>
      </c>
      <c r="M14" s="341">
        <f t="shared" si="6"/>
        <v>100</v>
      </c>
      <c r="N14" s="372">
        <v>5000</v>
      </c>
      <c r="O14" s="336">
        <v>58</v>
      </c>
      <c r="P14" s="336">
        <v>1564</v>
      </c>
      <c r="Q14" s="336">
        <v>215</v>
      </c>
      <c r="R14" s="356">
        <v>350</v>
      </c>
      <c r="S14" s="335">
        <v>710</v>
      </c>
      <c r="T14" s="279">
        <v>710</v>
      </c>
      <c r="U14" s="393">
        <f>V14+W14</f>
        <v>862</v>
      </c>
      <c r="V14" s="269">
        <v>862</v>
      </c>
      <c r="W14" s="279"/>
      <c r="X14" s="281">
        <v>742</v>
      </c>
      <c r="Y14" s="280">
        <v>7040</v>
      </c>
      <c r="Z14" s="269">
        <v>140</v>
      </c>
      <c r="AA14" s="278">
        <v>7897</v>
      </c>
      <c r="AB14" s="279">
        <v>140</v>
      </c>
    </row>
    <row r="15" spans="1:28" ht="16.5" thickBot="1">
      <c r="A15" s="241" t="s">
        <v>4</v>
      </c>
      <c r="B15" s="325">
        <v>400</v>
      </c>
      <c r="C15" s="310">
        <f t="shared" si="0"/>
        <v>400</v>
      </c>
      <c r="D15" s="341">
        <f t="shared" si="1"/>
        <v>100</v>
      </c>
      <c r="E15" s="325">
        <v>400</v>
      </c>
      <c r="F15" s="313">
        <f t="shared" si="2"/>
        <v>400</v>
      </c>
      <c r="G15" s="344">
        <f t="shared" si="3"/>
        <v>100</v>
      </c>
      <c r="H15" s="325">
        <v>400</v>
      </c>
      <c r="I15" s="310">
        <f t="shared" si="4"/>
        <v>400</v>
      </c>
      <c r="J15" s="370">
        <f t="shared" si="5"/>
        <v>100</v>
      </c>
      <c r="K15" s="381"/>
      <c r="L15" s="278"/>
      <c r="M15" s="341"/>
      <c r="N15" s="372">
        <v>400</v>
      </c>
      <c r="O15" s="336"/>
      <c r="P15" s="336"/>
      <c r="Q15" s="336"/>
      <c r="R15" s="356"/>
      <c r="S15" s="335"/>
      <c r="T15" s="279"/>
      <c r="U15" s="393"/>
      <c r="V15" s="269"/>
      <c r="W15" s="279"/>
      <c r="X15" s="281"/>
      <c r="Y15" s="280">
        <v>200</v>
      </c>
      <c r="Z15" s="269"/>
      <c r="AA15" s="278"/>
      <c r="AB15" s="279"/>
    </row>
    <row r="16" spans="1:28" ht="16.5" thickBot="1">
      <c r="A16" s="241" t="s">
        <v>5</v>
      </c>
      <c r="B16" s="325">
        <v>290</v>
      </c>
      <c r="C16" s="310">
        <f t="shared" si="0"/>
        <v>290</v>
      </c>
      <c r="D16" s="341">
        <f t="shared" si="1"/>
        <v>100</v>
      </c>
      <c r="E16" s="325">
        <v>290</v>
      </c>
      <c r="F16" s="313">
        <f t="shared" si="2"/>
        <v>290</v>
      </c>
      <c r="G16" s="344">
        <f t="shared" si="3"/>
        <v>100</v>
      </c>
      <c r="H16" s="325">
        <v>290</v>
      </c>
      <c r="I16" s="310">
        <f t="shared" si="4"/>
        <v>290</v>
      </c>
      <c r="J16" s="370">
        <f t="shared" si="5"/>
        <v>100</v>
      </c>
      <c r="K16" s="381"/>
      <c r="L16" s="278"/>
      <c r="M16" s="341"/>
      <c r="N16" s="372">
        <v>260</v>
      </c>
      <c r="O16" s="336"/>
      <c r="P16" s="336">
        <v>30</v>
      </c>
      <c r="Q16" s="336"/>
      <c r="R16" s="356"/>
      <c r="S16" s="335"/>
      <c r="T16" s="279"/>
      <c r="U16" s="393">
        <f>V16+W16</f>
        <v>30</v>
      </c>
      <c r="V16" s="269">
        <v>30</v>
      </c>
      <c r="W16" s="279"/>
      <c r="X16" s="281"/>
      <c r="Y16" s="280">
        <v>290</v>
      </c>
      <c r="Z16" s="269"/>
      <c r="AA16" s="278"/>
      <c r="AB16" s="279"/>
    </row>
    <row r="17" spans="1:28" ht="16.5" thickBot="1">
      <c r="A17" s="241" t="s">
        <v>40</v>
      </c>
      <c r="B17" s="325">
        <v>4100</v>
      </c>
      <c r="C17" s="310">
        <f t="shared" si="0"/>
        <v>4400</v>
      </c>
      <c r="D17" s="341">
        <f t="shared" si="1"/>
        <v>107.31707317073172</v>
      </c>
      <c r="E17" s="325">
        <v>4000</v>
      </c>
      <c r="F17" s="313">
        <f t="shared" si="2"/>
        <v>4300</v>
      </c>
      <c r="G17" s="344">
        <f t="shared" si="3"/>
        <v>107.5</v>
      </c>
      <c r="H17" s="325">
        <v>4000</v>
      </c>
      <c r="I17" s="310">
        <f t="shared" si="4"/>
        <v>4300</v>
      </c>
      <c r="J17" s="370">
        <f t="shared" si="5"/>
        <v>107.5</v>
      </c>
      <c r="K17" s="381">
        <v>1500</v>
      </c>
      <c r="L17" s="278">
        <v>2600</v>
      </c>
      <c r="M17" s="341">
        <f t="shared" si="6"/>
        <v>173.33333333333334</v>
      </c>
      <c r="N17" s="372">
        <v>3800</v>
      </c>
      <c r="O17" s="336">
        <v>100</v>
      </c>
      <c r="P17" s="336">
        <v>400</v>
      </c>
      <c r="Q17" s="336"/>
      <c r="R17" s="356"/>
      <c r="S17" s="335">
        <v>100</v>
      </c>
      <c r="T17" s="279">
        <v>100</v>
      </c>
      <c r="U17" s="393"/>
      <c r="V17" s="269"/>
      <c r="W17" s="279"/>
      <c r="X17" s="281">
        <v>660</v>
      </c>
      <c r="Y17" s="280">
        <v>1070</v>
      </c>
      <c r="Z17" s="269">
        <v>69</v>
      </c>
      <c r="AA17" s="278">
        <v>3000</v>
      </c>
      <c r="AB17" s="279">
        <v>69</v>
      </c>
    </row>
    <row r="18" spans="1:28" ht="16.5" thickBot="1">
      <c r="A18" s="241" t="s">
        <v>42</v>
      </c>
      <c r="B18" s="325">
        <v>3175</v>
      </c>
      <c r="C18" s="310">
        <f t="shared" si="0"/>
        <v>3439</v>
      </c>
      <c r="D18" s="341">
        <f t="shared" si="1"/>
        <v>108.31496062992126</v>
      </c>
      <c r="E18" s="325">
        <v>2241</v>
      </c>
      <c r="F18" s="313">
        <f t="shared" si="2"/>
        <v>2785</v>
      </c>
      <c r="G18" s="344">
        <f t="shared" si="3"/>
        <v>124.27487728692547</v>
      </c>
      <c r="H18" s="325">
        <v>1791</v>
      </c>
      <c r="I18" s="310">
        <f t="shared" si="4"/>
        <v>1685</v>
      </c>
      <c r="J18" s="370">
        <f t="shared" si="5"/>
        <v>94.08151870463428</v>
      </c>
      <c r="K18" s="381">
        <v>1800</v>
      </c>
      <c r="L18" s="278">
        <v>1410</v>
      </c>
      <c r="M18" s="341">
        <f t="shared" si="6"/>
        <v>78.33333333333333</v>
      </c>
      <c r="N18" s="372">
        <v>1305</v>
      </c>
      <c r="O18" s="336">
        <v>380</v>
      </c>
      <c r="P18" s="336"/>
      <c r="Q18" s="336">
        <v>500</v>
      </c>
      <c r="R18" s="356">
        <v>600</v>
      </c>
      <c r="S18" s="335">
        <v>534</v>
      </c>
      <c r="T18" s="279">
        <v>654</v>
      </c>
      <c r="U18" s="393">
        <f>V18+W18</f>
        <v>610</v>
      </c>
      <c r="V18" s="269">
        <v>410</v>
      </c>
      <c r="W18" s="279">
        <v>200</v>
      </c>
      <c r="X18" s="281">
        <v>100</v>
      </c>
      <c r="Y18" s="280">
        <v>1791</v>
      </c>
      <c r="Z18" s="269">
        <v>147.8</v>
      </c>
      <c r="AA18" s="278">
        <v>3629</v>
      </c>
      <c r="AB18" s="279">
        <v>147.8</v>
      </c>
    </row>
    <row r="19" spans="1:28" ht="16.5" thickBot="1">
      <c r="A19" s="241" t="s">
        <v>41</v>
      </c>
      <c r="B19" s="325">
        <v>300</v>
      </c>
      <c r="C19" s="310">
        <f t="shared" si="0"/>
        <v>300</v>
      </c>
      <c r="D19" s="341">
        <f t="shared" si="1"/>
        <v>100</v>
      </c>
      <c r="E19" s="325">
        <v>300</v>
      </c>
      <c r="F19" s="313">
        <f t="shared" si="2"/>
        <v>300</v>
      </c>
      <c r="G19" s="344">
        <f t="shared" si="3"/>
        <v>100</v>
      </c>
      <c r="H19" s="325">
        <v>300</v>
      </c>
      <c r="I19" s="310">
        <f t="shared" si="4"/>
        <v>300</v>
      </c>
      <c r="J19" s="370">
        <f t="shared" si="5"/>
        <v>100</v>
      </c>
      <c r="K19" s="381"/>
      <c r="L19" s="278">
        <v>200</v>
      </c>
      <c r="M19" s="341"/>
      <c r="N19" s="372">
        <v>300</v>
      </c>
      <c r="O19" s="336"/>
      <c r="P19" s="336"/>
      <c r="Q19" s="336"/>
      <c r="R19" s="356"/>
      <c r="S19" s="335"/>
      <c r="T19" s="279"/>
      <c r="U19" s="393"/>
      <c r="V19" s="269"/>
      <c r="W19" s="279"/>
      <c r="X19" s="281"/>
      <c r="Y19" s="280">
        <v>300</v>
      </c>
      <c r="Z19" s="269"/>
      <c r="AA19" s="278"/>
      <c r="AB19" s="279"/>
    </row>
    <row r="20" spans="1:28" ht="16.5" thickBot="1">
      <c r="A20" s="241" t="s">
        <v>6</v>
      </c>
      <c r="B20" s="325">
        <v>280</v>
      </c>
      <c r="C20" s="310">
        <f t="shared" si="0"/>
        <v>280</v>
      </c>
      <c r="D20" s="341">
        <f t="shared" si="1"/>
        <v>100</v>
      </c>
      <c r="E20" s="325">
        <v>280</v>
      </c>
      <c r="F20" s="313">
        <f t="shared" si="2"/>
        <v>280</v>
      </c>
      <c r="G20" s="344">
        <f t="shared" si="3"/>
        <v>100</v>
      </c>
      <c r="H20" s="325">
        <v>280</v>
      </c>
      <c r="I20" s="310">
        <f t="shared" si="4"/>
        <v>280</v>
      </c>
      <c r="J20" s="370">
        <f t="shared" si="5"/>
        <v>100</v>
      </c>
      <c r="K20" s="381"/>
      <c r="L20" s="278"/>
      <c r="M20" s="341"/>
      <c r="N20" s="372">
        <v>280</v>
      </c>
      <c r="O20" s="336"/>
      <c r="P20" s="336"/>
      <c r="Q20" s="336"/>
      <c r="R20" s="356"/>
      <c r="S20" s="335"/>
      <c r="T20" s="279"/>
      <c r="U20" s="393">
        <f>V20+W20</f>
        <v>65</v>
      </c>
      <c r="V20" s="269">
        <v>65</v>
      </c>
      <c r="W20" s="279"/>
      <c r="X20" s="281"/>
      <c r="Y20" s="280">
        <v>280</v>
      </c>
      <c r="Z20" s="269">
        <v>1.65</v>
      </c>
      <c r="AA20" s="278">
        <v>100</v>
      </c>
      <c r="AB20" s="279">
        <v>1.65</v>
      </c>
    </row>
    <row r="21" spans="1:28" ht="16.5" thickBot="1">
      <c r="A21" s="241" t="s">
        <v>54</v>
      </c>
      <c r="B21" s="325">
        <v>400</v>
      </c>
      <c r="C21" s="310">
        <f t="shared" si="0"/>
        <v>400</v>
      </c>
      <c r="D21" s="341">
        <f t="shared" si="1"/>
        <v>100</v>
      </c>
      <c r="E21" s="325">
        <v>400</v>
      </c>
      <c r="F21" s="313">
        <f t="shared" si="2"/>
        <v>400</v>
      </c>
      <c r="G21" s="344">
        <f t="shared" si="3"/>
        <v>100</v>
      </c>
      <c r="H21" s="325">
        <v>400</v>
      </c>
      <c r="I21" s="310">
        <f t="shared" si="4"/>
        <v>400</v>
      </c>
      <c r="J21" s="370">
        <f t="shared" si="5"/>
        <v>100</v>
      </c>
      <c r="K21" s="381">
        <v>200</v>
      </c>
      <c r="L21" s="278">
        <v>250</v>
      </c>
      <c r="M21" s="341">
        <f t="shared" si="6"/>
        <v>125</v>
      </c>
      <c r="N21" s="372">
        <v>400</v>
      </c>
      <c r="O21" s="336"/>
      <c r="P21" s="336"/>
      <c r="Q21" s="336"/>
      <c r="R21" s="356"/>
      <c r="S21" s="335"/>
      <c r="T21" s="279"/>
      <c r="U21" s="393"/>
      <c r="V21" s="269"/>
      <c r="W21" s="279"/>
      <c r="X21" s="281">
        <v>100</v>
      </c>
      <c r="Y21" s="280">
        <v>400</v>
      </c>
      <c r="Z21" s="269"/>
      <c r="AA21" s="278"/>
      <c r="AB21" s="279"/>
    </row>
    <row r="22" spans="1:28" ht="16.5" thickBot="1">
      <c r="A22" s="242" t="s">
        <v>76</v>
      </c>
      <c r="B22" s="325">
        <v>250</v>
      </c>
      <c r="C22" s="310">
        <f t="shared" si="0"/>
        <v>250</v>
      </c>
      <c r="D22" s="341">
        <f t="shared" si="1"/>
        <v>100</v>
      </c>
      <c r="E22" s="325">
        <v>250</v>
      </c>
      <c r="F22" s="313">
        <f t="shared" si="2"/>
        <v>250</v>
      </c>
      <c r="G22" s="344">
        <f t="shared" si="3"/>
        <v>100</v>
      </c>
      <c r="H22" s="325">
        <v>250</v>
      </c>
      <c r="I22" s="310">
        <f t="shared" si="4"/>
        <v>250</v>
      </c>
      <c r="J22" s="370">
        <f t="shared" si="5"/>
        <v>100</v>
      </c>
      <c r="K22" s="381"/>
      <c r="L22" s="278"/>
      <c r="M22" s="341"/>
      <c r="N22" s="372">
        <v>250</v>
      </c>
      <c r="O22" s="336"/>
      <c r="P22" s="336"/>
      <c r="Q22" s="336"/>
      <c r="R22" s="356"/>
      <c r="S22" s="335"/>
      <c r="T22" s="279"/>
      <c r="U22" s="393"/>
      <c r="V22" s="269"/>
      <c r="W22" s="279"/>
      <c r="X22" s="281"/>
      <c r="Y22" s="280">
        <v>250</v>
      </c>
      <c r="Z22" s="269"/>
      <c r="AA22" s="278"/>
      <c r="AB22" s="279"/>
    </row>
    <row r="23" spans="1:28" ht="16.5" thickBot="1">
      <c r="A23" s="242" t="s">
        <v>61</v>
      </c>
      <c r="B23" s="326">
        <v>500</v>
      </c>
      <c r="C23" s="310">
        <f t="shared" si="0"/>
        <v>109</v>
      </c>
      <c r="D23" s="341">
        <f t="shared" si="1"/>
        <v>21.8</v>
      </c>
      <c r="E23" s="326">
        <v>500</v>
      </c>
      <c r="F23" s="313">
        <f t="shared" si="2"/>
        <v>109</v>
      </c>
      <c r="G23" s="344">
        <f t="shared" si="3"/>
        <v>21.8</v>
      </c>
      <c r="H23" s="326">
        <v>500</v>
      </c>
      <c r="I23" s="310">
        <f t="shared" si="4"/>
        <v>109</v>
      </c>
      <c r="J23" s="370">
        <f t="shared" si="5"/>
        <v>21.8</v>
      </c>
      <c r="K23" s="382"/>
      <c r="L23" s="282"/>
      <c r="M23" s="341"/>
      <c r="N23" s="373">
        <v>109</v>
      </c>
      <c r="O23" s="338"/>
      <c r="P23" s="338"/>
      <c r="Q23" s="338"/>
      <c r="R23" s="357"/>
      <c r="S23" s="337"/>
      <c r="T23" s="283"/>
      <c r="U23" s="394"/>
      <c r="V23" s="270"/>
      <c r="W23" s="283"/>
      <c r="X23" s="285"/>
      <c r="Y23" s="284">
        <v>500</v>
      </c>
      <c r="Z23" s="270"/>
      <c r="AA23" s="282"/>
      <c r="AB23" s="283"/>
    </row>
    <row r="24" spans="1:28" ht="16.5" thickBot="1">
      <c r="A24" s="244" t="s">
        <v>159</v>
      </c>
      <c r="B24" s="302">
        <f>SUM(B4:B23)</f>
        <v>33299</v>
      </c>
      <c r="C24" s="315">
        <f t="shared" si="0"/>
        <v>33653</v>
      </c>
      <c r="D24" s="342">
        <f>C24/B24*100</f>
        <v>101.06309498783747</v>
      </c>
      <c r="E24" s="302">
        <f>SUM(E4:E23)</f>
        <v>31360</v>
      </c>
      <c r="F24" s="315">
        <f>N24+O24+P24+Q24+R24</f>
        <v>32039</v>
      </c>
      <c r="G24" s="345">
        <f>F24/E24*100</f>
        <v>102.16517857142857</v>
      </c>
      <c r="H24" s="302">
        <f>SUM(H4:H23)</f>
        <v>29837</v>
      </c>
      <c r="I24" s="301">
        <f>N24+O24+P24</f>
        <v>29874</v>
      </c>
      <c r="J24" s="345">
        <f>I24/H24*100</f>
        <v>100.12400710527199</v>
      </c>
      <c r="K24" s="383">
        <f>SUM(K4:K23)</f>
        <v>14000</v>
      </c>
      <c r="L24" s="376">
        <f>SUM(L4:L23)</f>
        <v>17440</v>
      </c>
      <c r="M24" s="386">
        <f>L24/K24*100</f>
        <v>124.57142857142858</v>
      </c>
      <c r="N24" s="315">
        <f aca="true" t="shared" si="7" ref="N24:AB24">SUM(N4:N23)</f>
        <v>26532</v>
      </c>
      <c r="O24" s="299">
        <f t="shared" si="7"/>
        <v>648</v>
      </c>
      <c r="P24" s="299">
        <f t="shared" si="7"/>
        <v>2694</v>
      </c>
      <c r="Q24" s="299">
        <f t="shared" si="7"/>
        <v>815</v>
      </c>
      <c r="R24" s="314">
        <f t="shared" si="7"/>
        <v>1350</v>
      </c>
      <c r="S24" s="298">
        <f t="shared" si="7"/>
        <v>1539</v>
      </c>
      <c r="T24" s="300">
        <f t="shared" si="7"/>
        <v>1614</v>
      </c>
      <c r="U24" s="302">
        <f t="shared" si="7"/>
        <v>1747</v>
      </c>
      <c r="V24" s="298">
        <f t="shared" si="7"/>
        <v>1547</v>
      </c>
      <c r="W24" s="300">
        <f t="shared" si="7"/>
        <v>200</v>
      </c>
      <c r="X24" s="303">
        <f t="shared" si="7"/>
        <v>3856.5</v>
      </c>
      <c r="Y24" s="302">
        <f t="shared" si="7"/>
        <v>27225</v>
      </c>
      <c r="Z24" s="298">
        <f t="shared" si="7"/>
        <v>667.85</v>
      </c>
      <c r="AA24" s="299">
        <f t="shared" si="7"/>
        <v>24829</v>
      </c>
      <c r="AB24" s="300">
        <f t="shared" si="7"/>
        <v>667.85</v>
      </c>
    </row>
    <row r="25" spans="1:28" ht="15" thickBot="1">
      <c r="A25" s="245" t="s">
        <v>21</v>
      </c>
      <c r="B25" s="327">
        <v>500</v>
      </c>
      <c r="C25" s="313">
        <f t="shared" si="0"/>
        <v>500</v>
      </c>
      <c r="D25" s="343">
        <f>C25/B25*100</f>
        <v>100</v>
      </c>
      <c r="E25" s="327">
        <v>500</v>
      </c>
      <c r="F25" s="313">
        <f>N25+O25+P25+Q25+R25</f>
        <v>500</v>
      </c>
      <c r="G25" s="344">
        <f>F25/E25*100</f>
        <v>100</v>
      </c>
      <c r="H25" s="327">
        <v>500</v>
      </c>
      <c r="I25" s="313">
        <f>N25+O25+P25</f>
        <v>500</v>
      </c>
      <c r="J25" s="344">
        <f>I25/H25*100</f>
        <v>100</v>
      </c>
      <c r="K25" s="380">
        <v>100</v>
      </c>
      <c r="L25" s="274">
        <v>335</v>
      </c>
      <c r="M25" s="275">
        <f>L25/K25*100</f>
        <v>335</v>
      </c>
      <c r="N25" s="313">
        <v>320</v>
      </c>
      <c r="O25" s="286">
        <v>180</v>
      </c>
      <c r="P25" s="286"/>
      <c r="Q25" s="286"/>
      <c r="R25" s="307"/>
      <c r="S25" s="271"/>
      <c r="T25" s="287"/>
      <c r="U25" s="391"/>
      <c r="V25" s="271"/>
      <c r="W25" s="287"/>
      <c r="X25" s="289">
        <v>50</v>
      </c>
      <c r="Y25" s="288">
        <v>500</v>
      </c>
      <c r="Z25" s="271"/>
      <c r="AA25" s="286"/>
      <c r="AB25" s="287"/>
    </row>
    <row r="26" spans="1:28" ht="15" thickBot="1">
      <c r="A26" s="246" t="s">
        <v>25</v>
      </c>
      <c r="B26" s="325">
        <v>450</v>
      </c>
      <c r="C26" s="313">
        <f t="shared" si="0"/>
        <v>450</v>
      </c>
      <c r="D26" s="343">
        <f aca="true" t="shared" si="8" ref="D26:D63">C26/B26*100</f>
        <v>100</v>
      </c>
      <c r="E26" s="325">
        <v>450</v>
      </c>
      <c r="F26" s="313">
        <f aca="true" t="shared" si="9" ref="F26:F63">N26+O26+P26+Q26+R26</f>
        <v>450</v>
      </c>
      <c r="G26" s="344">
        <f aca="true" t="shared" si="10" ref="G26:G63">F26/E26*100</f>
        <v>100</v>
      </c>
      <c r="H26" s="325">
        <v>450</v>
      </c>
      <c r="I26" s="313">
        <f aca="true" t="shared" si="11" ref="I26:I63">N26+O26+P26</f>
        <v>450</v>
      </c>
      <c r="J26" s="344">
        <f aca="true" t="shared" si="12" ref="J26:J63">I26/H26*100</f>
        <v>100</v>
      </c>
      <c r="K26" s="381">
        <v>100</v>
      </c>
      <c r="L26" s="278">
        <v>375</v>
      </c>
      <c r="M26" s="275">
        <f>L26/K26*100</f>
        <v>375</v>
      </c>
      <c r="N26" s="311">
        <v>450</v>
      </c>
      <c r="O26" s="278"/>
      <c r="P26" s="278"/>
      <c r="Q26" s="278"/>
      <c r="R26" s="308"/>
      <c r="S26" s="269"/>
      <c r="T26" s="279"/>
      <c r="U26" s="359"/>
      <c r="V26" s="269"/>
      <c r="W26" s="279"/>
      <c r="X26" s="281">
        <v>50</v>
      </c>
      <c r="Y26" s="280">
        <v>450</v>
      </c>
      <c r="Z26" s="269"/>
      <c r="AA26" s="278"/>
      <c r="AB26" s="279"/>
    </row>
    <row r="27" spans="1:28" ht="15" thickBot="1">
      <c r="A27" s="246" t="s">
        <v>63</v>
      </c>
      <c r="B27" s="325">
        <v>120</v>
      </c>
      <c r="C27" s="313">
        <f t="shared" si="0"/>
        <v>120</v>
      </c>
      <c r="D27" s="343">
        <f t="shared" si="8"/>
        <v>100</v>
      </c>
      <c r="E27" s="325">
        <v>120</v>
      </c>
      <c r="F27" s="313">
        <f t="shared" si="9"/>
        <v>120</v>
      </c>
      <c r="G27" s="344">
        <f t="shared" si="10"/>
        <v>100</v>
      </c>
      <c r="H27" s="325">
        <v>120</v>
      </c>
      <c r="I27" s="313">
        <f t="shared" si="11"/>
        <v>120</v>
      </c>
      <c r="J27" s="344">
        <f t="shared" si="12"/>
        <v>100</v>
      </c>
      <c r="K27" s="381"/>
      <c r="L27" s="278"/>
      <c r="M27" s="275"/>
      <c r="N27" s="311">
        <v>120</v>
      </c>
      <c r="O27" s="278"/>
      <c r="P27" s="278"/>
      <c r="Q27" s="278"/>
      <c r="R27" s="308"/>
      <c r="S27" s="269"/>
      <c r="T27" s="279"/>
      <c r="U27" s="359"/>
      <c r="V27" s="269"/>
      <c r="W27" s="279"/>
      <c r="X27" s="281">
        <v>50</v>
      </c>
      <c r="Y27" s="280">
        <v>120</v>
      </c>
      <c r="Z27" s="269"/>
      <c r="AA27" s="278"/>
      <c r="AB27" s="279"/>
    </row>
    <row r="28" spans="1:28" ht="15" thickBot="1">
      <c r="A28" s="247" t="s">
        <v>55</v>
      </c>
      <c r="B28" s="325">
        <v>1050</v>
      </c>
      <c r="C28" s="313">
        <f t="shared" si="0"/>
        <v>1150</v>
      </c>
      <c r="D28" s="343">
        <f t="shared" si="8"/>
        <v>109.52380952380953</v>
      </c>
      <c r="E28" s="325">
        <v>1050</v>
      </c>
      <c r="F28" s="313">
        <f t="shared" si="9"/>
        <v>1150</v>
      </c>
      <c r="G28" s="344">
        <f t="shared" si="10"/>
        <v>109.52380952380953</v>
      </c>
      <c r="H28" s="325">
        <v>1050</v>
      </c>
      <c r="I28" s="313">
        <f t="shared" si="11"/>
        <v>1150</v>
      </c>
      <c r="J28" s="344">
        <f t="shared" si="12"/>
        <v>109.52380952380953</v>
      </c>
      <c r="K28" s="381"/>
      <c r="L28" s="278">
        <v>275</v>
      </c>
      <c r="M28" s="275"/>
      <c r="N28" s="311">
        <v>900</v>
      </c>
      <c r="O28" s="278">
        <v>150</v>
      </c>
      <c r="P28" s="278">
        <v>100</v>
      </c>
      <c r="Q28" s="278"/>
      <c r="R28" s="308"/>
      <c r="S28" s="269"/>
      <c r="T28" s="279"/>
      <c r="U28" s="359"/>
      <c r="V28" s="269" t="s">
        <v>13</v>
      </c>
      <c r="W28" s="279"/>
      <c r="X28" s="281"/>
      <c r="Y28" s="280">
        <v>1050</v>
      </c>
      <c r="Z28" s="269"/>
      <c r="AA28" s="278"/>
      <c r="AB28" s="279"/>
    </row>
    <row r="29" spans="1:28" ht="15" thickBot="1">
      <c r="A29" s="247" t="s">
        <v>23</v>
      </c>
      <c r="B29" s="325">
        <v>400</v>
      </c>
      <c r="C29" s="313">
        <f t="shared" si="0"/>
        <v>400</v>
      </c>
      <c r="D29" s="343">
        <f t="shared" si="8"/>
        <v>100</v>
      </c>
      <c r="E29" s="325">
        <v>400</v>
      </c>
      <c r="F29" s="313">
        <f t="shared" si="9"/>
        <v>400</v>
      </c>
      <c r="G29" s="344">
        <f t="shared" si="10"/>
        <v>100</v>
      </c>
      <c r="H29" s="325">
        <v>400</v>
      </c>
      <c r="I29" s="313">
        <f t="shared" si="11"/>
        <v>400</v>
      </c>
      <c r="J29" s="344">
        <f t="shared" si="12"/>
        <v>100</v>
      </c>
      <c r="K29" s="381"/>
      <c r="L29" s="278"/>
      <c r="M29" s="275"/>
      <c r="N29" s="311">
        <v>400</v>
      </c>
      <c r="O29" s="278"/>
      <c r="P29" s="278"/>
      <c r="Q29" s="278"/>
      <c r="R29" s="308"/>
      <c r="S29" s="269"/>
      <c r="T29" s="279"/>
      <c r="U29" s="359"/>
      <c r="V29" s="269"/>
      <c r="W29" s="279"/>
      <c r="X29" s="281"/>
      <c r="Y29" s="280">
        <v>400</v>
      </c>
      <c r="Z29" s="269"/>
      <c r="AA29" s="278"/>
      <c r="AB29" s="279"/>
    </row>
    <row r="30" spans="1:28" ht="15" thickBot="1">
      <c r="A30" s="247" t="s">
        <v>133</v>
      </c>
      <c r="B30" s="325">
        <v>90</v>
      </c>
      <c r="C30" s="313">
        <f t="shared" si="0"/>
        <v>90</v>
      </c>
      <c r="D30" s="343">
        <f t="shared" si="8"/>
        <v>100</v>
      </c>
      <c r="E30" s="325">
        <v>90</v>
      </c>
      <c r="F30" s="313">
        <f t="shared" si="9"/>
        <v>90</v>
      </c>
      <c r="G30" s="344">
        <f t="shared" si="10"/>
        <v>100</v>
      </c>
      <c r="H30" s="325">
        <v>90</v>
      </c>
      <c r="I30" s="313">
        <f t="shared" si="11"/>
        <v>90</v>
      </c>
      <c r="J30" s="344">
        <f t="shared" si="12"/>
        <v>100</v>
      </c>
      <c r="K30" s="381"/>
      <c r="L30" s="278"/>
      <c r="M30" s="275"/>
      <c r="N30" s="311">
        <v>90</v>
      </c>
      <c r="O30" s="278"/>
      <c r="P30" s="278"/>
      <c r="Q30" s="278"/>
      <c r="R30" s="308"/>
      <c r="S30" s="269"/>
      <c r="T30" s="279"/>
      <c r="U30" s="359"/>
      <c r="V30" s="269"/>
      <c r="W30" s="279"/>
      <c r="X30" s="281"/>
      <c r="Y30" s="280">
        <v>90</v>
      </c>
      <c r="Z30" s="269"/>
      <c r="AA30" s="278"/>
      <c r="AB30" s="279"/>
    </row>
    <row r="31" spans="1:28" ht="15" thickBot="1">
      <c r="A31" s="247" t="s">
        <v>91</v>
      </c>
      <c r="B31" s="325">
        <v>400</v>
      </c>
      <c r="C31" s="313">
        <f t="shared" si="0"/>
        <v>420</v>
      </c>
      <c r="D31" s="343">
        <f t="shared" si="8"/>
        <v>105</v>
      </c>
      <c r="E31" s="325">
        <v>400</v>
      </c>
      <c r="F31" s="313">
        <f t="shared" si="9"/>
        <v>420</v>
      </c>
      <c r="G31" s="344">
        <f t="shared" si="10"/>
        <v>105</v>
      </c>
      <c r="H31" s="325">
        <v>400</v>
      </c>
      <c r="I31" s="313">
        <f t="shared" si="11"/>
        <v>420</v>
      </c>
      <c r="J31" s="344">
        <f t="shared" si="12"/>
        <v>105</v>
      </c>
      <c r="K31" s="381"/>
      <c r="L31" s="278"/>
      <c r="M31" s="275"/>
      <c r="N31" s="311">
        <v>260</v>
      </c>
      <c r="O31" s="278">
        <v>160</v>
      </c>
      <c r="P31" s="278"/>
      <c r="Q31" s="278"/>
      <c r="R31" s="308"/>
      <c r="S31" s="269"/>
      <c r="T31" s="279"/>
      <c r="U31" s="359"/>
      <c r="V31" s="269"/>
      <c r="W31" s="279"/>
      <c r="X31" s="281"/>
      <c r="Y31" s="280">
        <v>435</v>
      </c>
      <c r="Z31" s="269"/>
      <c r="AA31" s="278"/>
      <c r="AB31" s="279"/>
    </row>
    <row r="32" spans="1:28" ht="15" thickBot="1">
      <c r="A32" s="246" t="s">
        <v>24</v>
      </c>
      <c r="B32" s="325">
        <v>700</v>
      </c>
      <c r="C32" s="313">
        <f t="shared" si="0"/>
        <v>700</v>
      </c>
      <c r="D32" s="343">
        <f t="shared" si="8"/>
        <v>100</v>
      </c>
      <c r="E32" s="325">
        <v>700</v>
      </c>
      <c r="F32" s="313">
        <f t="shared" si="9"/>
        <v>700</v>
      </c>
      <c r="G32" s="344">
        <f t="shared" si="10"/>
        <v>100</v>
      </c>
      <c r="H32" s="325">
        <v>700</v>
      </c>
      <c r="I32" s="313">
        <f t="shared" si="11"/>
        <v>700</v>
      </c>
      <c r="J32" s="344">
        <f t="shared" si="12"/>
        <v>100</v>
      </c>
      <c r="K32" s="381"/>
      <c r="L32" s="278"/>
      <c r="M32" s="275"/>
      <c r="N32" s="311">
        <v>500</v>
      </c>
      <c r="O32" s="278">
        <v>200</v>
      </c>
      <c r="P32" s="278"/>
      <c r="Q32" s="278"/>
      <c r="R32" s="308"/>
      <c r="S32" s="269"/>
      <c r="T32" s="279"/>
      <c r="U32" s="359"/>
      <c r="V32" s="269"/>
      <c r="W32" s="279"/>
      <c r="X32" s="281">
        <v>75</v>
      </c>
      <c r="Y32" s="280">
        <v>700</v>
      </c>
      <c r="Z32" s="269"/>
      <c r="AA32" s="278"/>
      <c r="AB32" s="279"/>
    </row>
    <row r="33" spans="1:28" ht="15" thickBot="1">
      <c r="A33" s="247" t="s">
        <v>31</v>
      </c>
      <c r="B33" s="325">
        <v>65</v>
      </c>
      <c r="C33" s="313">
        <f t="shared" si="0"/>
        <v>65</v>
      </c>
      <c r="D33" s="343">
        <f t="shared" si="8"/>
        <v>100</v>
      </c>
      <c r="E33" s="325">
        <v>65</v>
      </c>
      <c r="F33" s="313">
        <f t="shared" si="9"/>
        <v>65</v>
      </c>
      <c r="G33" s="344">
        <f t="shared" si="10"/>
        <v>100</v>
      </c>
      <c r="H33" s="325">
        <v>65</v>
      </c>
      <c r="I33" s="313">
        <f t="shared" si="11"/>
        <v>65</v>
      </c>
      <c r="J33" s="344">
        <f t="shared" si="12"/>
        <v>100</v>
      </c>
      <c r="K33" s="381"/>
      <c r="L33" s="278"/>
      <c r="M33" s="275"/>
      <c r="N33" s="311">
        <v>65</v>
      </c>
      <c r="O33" s="278"/>
      <c r="P33" s="278"/>
      <c r="Q33" s="278"/>
      <c r="R33" s="308"/>
      <c r="S33" s="269"/>
      <c r="T33" s="279"/>
      <c r="U33" s="359"/>
      <c r="V33" s="269"/>
      <c r="W33" s="279"/>
      <c r="X33" s="281"/>
      <c r="Y33" s="280">
        <v>65</v>
      </c>
      <c r="Z33" s="269"/>
      <c r="AA33" s="278"/>
      <c r="AB33" s="279"/>
    </row>
    <row r="34" spans="1:28" ht="15" thickBot="1">
      <c r="A34" s="247" t="s">
        <v>66</v>
      </c>
      <c r="B34" s="325">
        <v>700</v>
      </c>
      <c r="C34" s="313">
        <f t="shared" si="0"/>
        <v>700</v>
      </c>
      <c r="D34" s="343">
        <f t="shared" si="8"/>
        <v>100</v>
      </c>
      <c r="E34" s="325">
        <v>700</v>
      </c>
      <c r="F34" s="313">
        <f t="shared" si="9"/>
        <v>700</v>
      </c>
      <c r="G34" s="344">
        <f t="shared" si="10"/>
        <v>100</v>
      </c>
      <c r="H34" s="325">
        <v>700</v>
      </c>
      <c r="I34" s="313">
        <f t="shared" si="11"/>
        <v>700</v>
      </c>
      <c r="J34" s="344">
        <f t="shared" si="12"/>
        <v>100</v>
      </c>
      <c r="K34" s="381">
        <v>200</v>
      </c>
      <c r="L34" s="278">
        <v>200</v>
      </c>
      <c r="M34" s="275">
        <f>L34/K34*100</f>
        <v>100</v>
      </c>
      <c r="N34" s="311">
        <v>700</v>
      </c>
      <c r="O34" s="278"/>
      <c r="P34" s="278"/>
      <c r="Q34" s="278"/>
      <c r="R34" s="308"/>
      <c r="S34" s="269"/>
      <c r="T34" s="279"/>
      <c r="U34" s="359"/>
      <c r="V34" s="269"/>
      <c r="W34" s="279"/>
      <c r="X34" s="281">
        <v>25</v>
      </c>
      <c r="Y34" s="280">
        <v>400</v>
      </c>
      <c r="Z34" s="269"/>
      <c r="AA34" s="278"/>
      <c r="AB34" s="279"/>
    </row>
    <row r="35" spans="1:28" ht="15" thickBot="1">
      <c r="A35" s="246" t="s">
        <v>26</v>
      </c>
      <c r="B35" s="325">
        <v>200</v>
      </c>
      <c r="C35" s="313">
        <f aca="true" t="shared" si="13" ref="C35:C66">F35+T35</f>
        <v>200</v>
      </c>
      <c r="D35" s="343">
        <f t="shared" si="8"/>
        <v>100</v>
      </c>
      <c r="E35" s="325">
        <v>200</v>
      </c>
      <c r="F35" s="313">
        <f t="shared" si="9"/>
        <v>200</v>
      </c>
      <c r="G35" s="344">
        <f t="shared" si="10"/>
        <v>100</v>
      </c>
      <c r="H35" s="325">
        <v>200</v>
      </c>
      <c r="I35" s="313">
        <f t="shared" si="11"/>
        <v>200</v>
      </c>
      <c r="J35" s="344">
        <f t="shared" si="12"/>
        <v>100</v>
      </c>
      <c r="K35" s="381"/>
      <c r="L35" s="278"/>
      <c r="M35" s="275"/>
      <c r="N35" s="311">
        <v>200</v>
      </c>
      <c r="O35" s="278"/>
      <c r="P35" s="278"/>
      <c r="Q35" s="278"/>
      <c r="R35" s="308"/>
      <c r="S35" s="269"/>
      <c r="T35" s="279"/>
      <c r="U35" s="359"/>
      <c r="V35" s="269"/>
      <c r="W35" s="279"/>
      <c r="X35" s="281"/>
      <c r="Y35" s="280">
        <v>200</v>
      </c>
      <c r="Z35" s="269"/>
      <c r="AA35" s="278"/>
      <c r="AB35" s="279"/>
    </row>
    <row r="36" spans="1:28" ht="15" thickBot="1">
      <c r="A36" s="246" t="s">
        <v>27</v>
      </c>
      <c r="B36" s="325">
        <v>300</v>
      </c>
      <c r="C36" s="313">
        <f t="shared" si="13"/>
        <v>300</v>
      </c>
      <c r="D36" s="343">
        <f t="shared" si="8"/>
        <v>100</v>
      </c>
      <c r="E36" s="325">
        <v>300</v>
      </c>
      <c r="F36" s="313">
        <f t="shared" si="9"/>
        <v>300</v>
      </c>
      <c r="G36" s="344">
        <f t="shared" si="10"/>
        <v>100</v>
      </c>
      <c r="H36" s="325">
        <v>300</v>
      </c>
      <c r="I36" s="313">
        <f t="shared" si="11"/>
        <v>300</v>
      </c>
      <c r="J36" s="344">
        <f t="shared" si="12"/>
        <v>100</v>
      </c>
      <c r="K36" s="381"/>
      <c r="L36" s="278"/>
      <c r="M36" s="275"/>
      <c r="N36" s="311">
        <v>300</v>
      </c>
      <c r="O36" s="278"/>
      <c r="P36" s="278"/>
      <c r="Q36" s="278"/>
      <c r="R36" s="308"/>
      <c r="S36" s="269"/>
      <c r="T36" s="279"/>
      <c r="U36" s="359"/>
      <c r="V36" s="269"/>
      <c r="W36" s="279"/>
      <c r="X36" s="281"/>
      <c r="Y36" s="280">
        <v>30</v>
      </c>
      <c r="Z36" s="269"/>
      <c r="AA36" s="278"/>
      <c r="AB36" s="279"/>
    </row>
    <row r="37" spans="1:28" ht="15" thickBot="1">
      <c r="A37" s="247" t="s">
        <v>28</v>
      </c>
      <c r="B37" s="325">
        <v>700</v>
      </c>
      <c r="C37" s="313">
        <v>700</v>
      </c>
      <c r="D37" s="343">
        <f t="shared" si="8"/>
        <v>100</v>
      </c>
      <c r="E37" s="325">
        <v>700</v>
      </c>
      <c r="F37" s="313">
        <f t="shared" si="9"/>
        <v>700</v>
      </c>
      <c r="G37" s="344">
        <f t="shared" si="10"/>
        <v>100</v>
      </c>
      <c r="H37" s="325">
        <v>700</v>
      </c>
      <c r="I37" s="313">
        <f t="shared" si="11"/>
        <v>700</v>
      </c>
      <c r="J37" s="344">
        <f t="shared" si="12"/>
        <v>100</v>
      </c>
      <c r="K37" s="381"/>
      <c r="L37" s="278"/>
      <c r="M37" s="275"/>
      <c r="N37" s="311">
        <v>700</v>
      </c>
      <c r="O37" s="278"/>
      <c r="P37" s="278"/>
      <c r="Q37" s="278"/>
      <c r="R37" s="308"/>
      <c r="S37" s="269"/>
      <c r="T37" s="279"/>
      <c r="U37" s="359"/>
      <c r="V37" s="269"/>
      <c r="W37" s="279"/>
      <c r="X37" s="281"/>
      <c r="Y37" s="280">
        <v>700</v>
      </c>
      <c r="Z37" s="269"/>
      <c r="AA37" s="278"/>
      <c r="AB37" s="279"/>
    </row>
    <row r="38" spans="1:28" ht="15" thickBot="1">
      <c r="A38" s="246" t="s">
        <v>29</v>
      </c>
      <c r="B38" s="325">
        <v>170</v>
      </c>
      <c r="C38" s="313">
        <f t="shared" si="13"/>
        <v>170</v>
      </c>
      <c r="D38" s="343">
        <f t="shared" si="8"/>
        <v>100</v>
      </c>
      <c r="E38" s="325">
        <v>170</v>
      </c>
      <c r="F38" s="313">
        <f t="shared" si="9"/>
        <v>170</v>
      </c>
      <c r="G38" s="344">
        <f t="shared" si="10"/>
        <v>100</v>
      </c>
      <c r="H38" s="325">
        <v>170</v>
      </c>
      <c r="I38" s="313">
        <f t="shared" si="11"/>
        <v>170</v>
      </c>
      <c r="J38" s="344">
        <f t="shared" si="12"/>
        <v>100</v>
      </c>
      <c r="K38" s="381"/>
      <c r="L38" s="278"/>
      <c r="M38" s="275"/>
      <c r="N38" s="311">
        <v>170</v>
      </c>
      <c r="O38" s="278"/>
      <c r="P38" s="278"/>
      <c r="Q38" s="278"/>
      <c r="R38" s="308"/>
      <c r="S38" s="269"/>
      <c r="T38" s="279"/>
      <c r="U38" s="359"/>
      <c r="V38" s="269"/>
      <c r="W38" s="279"/>
      <c r="X38" s="281"/>
      <c r="Y38" s="280">
        <v>170</v>
      </c>
      <c r="Z38" s="269"/>
      <c r="AA38" s="278"/>
      <c r="AB38" s="279"/>
    </row>
    <row r="39" spans="1:28" ht="15" thickBot="1">
      <c r="A39" s="246" t="s">
        <v>67</v>
      </c>
      <c r="B39" s="325">
        <v>360</v>
      </c>
      <c r="C39" s="313">
        <f t="shared" si="13"/>
        <v>360</v>
      </c>
      <c r="D39" s="343">
        <f t="shared" si="8"/>
        <v>100</v>
      </c>
      <c r="E39" s="325">
        <v>360</v>
      </c>
      <c r="F39" s="313">
        <f t="shared" si="9"/>
        <v>360</v>
      </c>
      <c r="G39" s="344">
        <f t="shared" si="10"/>
        <v>100</v>
      </c>
      <c r="H39" s="325">
        <v>360</v>
      </c>
      <c r="I39" s="313">
        <f t="shared" si="11"/>
        <v>360</v>
      </c>
      <c r="J39" s="344">
        <f t="shared" si="12"/>
        <v>100</v>
      </c>
      <c r="K39" s="381"/>
      <c r="L39" s="278">
        <v>230</v>
      </c>
      <c r="M39" s="275"/>
      <c r="N39" s="311">
        <v>320</v>
      </c>
      <c r="O39" s="278">
        <v>40</v>
      </c>
      <c r="P39" s="278"/>
      <c r="Q39" s="278"/>
      <c r="R39" s="308"/>
      <c r="S39" s="269"/>
      <c r="T39" s="279"/>
      <c r="U39" s="359"/>
      <c r="V39" s="269"/>
      <c r="W39" s="279"/>
      <c r="X39" s="281"/>
      <c r="Y39" s="280">
        <v>250</v>
      </c>
      <c r="Z39" s="269"/>
      <c r="AA39" s="278"/>
      <c r="AB39" s="279"/>
    </row>
    <row r="40" spans="1:28" ht="15" thickBot="1">
      <c r="A40" s="246" t="s">
        <v>30</v>
      </c>
      <c r="B40" s="325">
        <v>90</v>
      </c>
      <c r="C40" s="313">
        <f t="shared" si="13"/>
        <v>90</v>
      </c>
      <c r="D40" s="343">
        <f t="shared" si="8"/>
        <v>100</v>
      </c>
      <c r="E40" s="325">
        <v>90</v>
      </c>
      <c r="F40" s="313">
        <f t="shared" si="9"/>
        <v>90</v>
      </c>
      <c r="G40" s="344">
        <f t="shared" si="10"/>
        <v>100</v>
      </c>
      <c r="H40" s="325">
        <v>90</v>
      </c>
      <c r="I40" s="313">
        <f t="shared" si="11"/>
        <v>90</v>
      </c>
      <c r="J40" s="344">
        <f t="shared" si="12"/>
        <v>100</v>
      </c>
      <c r="K40" s="381"/>
      <c r="L40" s="278"/>
      <c r="M40" s="275"/>
      <c r="N40" s="311">
        <v>90</v>
      </c>
      <c r="O40" s="278"/>
      <c r="P40" s="278"/>
      <c r="Q40" s="278"/>
      <c r="R40" s="308"/>
      <c r="S40" s="269"/>
      <c r="T40" s="279"/>
      <c r="U40" s="359"/>
      <c r="V40" s="269"/>
      <c r="W40" s="279"/>
      <c r="X40" s="281"/>
      <c r="Y40" s="280">
        <v>90</v>
      </c>
      <c r="Z40" s="269"/>
      <c r="AA40" s="278"/>
      <c r="AB40" s="279"/>
    </row>
    <row r="41" spans="1:28" ht="15" thickBot="1">
      <c r="A41" s="246" t="s">
        <v>32</v>
      </c>
      <c r="B41" s="325">
        <v>250</v>
      </c>
      <c r="C41" s="313">
        <f t="shared" si="13"/>
        <v>250</v>
      </c>
      <c r="D41" s="343">
        <f t="shared" si="8"/>
        <v>100</v>
      </c>
      <c r="E41" s="325">
        <v>250</v>
      </c>
      <c r="F41" s="313">
        <f t="shared" si="9"/>
        <v>250</v>
      </c>
      <c r="G41" s="344">
        <f t="shared" si="10"/>
        <v>100</v>
      </c>
      <c r="H41" s="325">
        <v>250</v>
      </c>
      <c r="I41" s="313">
        <f t="shared" si="11"/>
        <v>250</v>
      </c>
      <c r="J41" s="344">
        <f t="shared" si="12"/>
        <v>100</v>
      </c>
      <c r="K41" s="381"/>
      <c r="L41" s="278"/>
      <c r="M41" s="275"/>
      <c r="N41" s="311">
        <v>250</v>
      </c>
      <c r="O41" s="278"/>
      <c r="P41" s="278"/>
      <c r="Q41" s="278"/>
      <c r="R41" s="308"/>
      <c r="S41" s="269"/>
      <c r="T41" s="279"/>
      <c r="U41" s="359"/>
      <c r="V41" s="269"/>
      <c r="W41" s="279"/>
      <c r="X41" s="281"/>
      <c r="Y41" s="280">
        <v>250</v>
      </c>
      <c r="Z41" s="269"/>
      <c r="AA41" s="278"/>
      <c r="AB41" s="279"/>
    </row>
    <row r="42" spans="1:28" ht="15" thickBot="1">
      <c r="A42" s="246" t="s">
        <v>33</v>
      </c>
      <c r="B42" s="325">
        <v>230</v>
      </c>
      <c r="C42" s="313">
        <f t="shared" si="13"/>
        <v>230</v>
      </c>
      <c r="D42" s="343">
        <f t="shared" si="8"/>
        <v>100</v>
      </c>
      <c r="E42" s="325">
        <v>230</v>
      </c>
      <c r="F42" s="313">
        <f t="shared" si="9"/>
        <v>230</v>
      </c>
      <c r="G42" s="344">
        <f t="shared" si="10"/>
        <v>100</v>
      </c>
      <c r="H42" s="325">
        <v>230</v>
      </c>
      <c r="I42" s="313">
        <f t="shared" si="11"/>
        <v>230</v>
      </c>
      <c r="J42" s="344">
        <f t="shared" si="12"/>
        <v>100</v>
      </c>
      <c r="K42" s="381"/>
      <c r="L42" s="278"/>
      <c r="M42" s="275"/>
      <c r="N42" s="311">
        <v>230</v>
      </c>
      <c r="O42" s="278"/>
      <c r="P42" s="278"/>
      <c r="Q42" s="278"/>
      <c r="R42" s="308"/>
      <c r="S42" s="269"/>
      <c r="T42" s="279"/>
      <c r="U42" s="359"/>
      <c r="V42" s="269"/>
      <c r="W42" s="279"/>
      <c r="X42" s="281"/>
      <c r="Y42" s="280">
        <v>230</v>
      </c>
      <c r="Z42" s="269"/>
      <c r="AA42" s="278"/>
      <c r="AB42" s="279"/>
    </row>
    <row r="43" spans="1:28" ht="15" thickBot="1">
      <c r="A43" s="246" t="s">
        <v>113</v>
      </c>
      <c r="B43" s="325">
        <v>336</v>
      </c>
      <c r="C43" s="313">
        <f t="shared" si="13"/>
        <v>336</v>
      </c>
      <c r="D43" s="343">
        <f t="shared" si="8"/>
        <v>100</v>
      </c>
      <c r="E43" s="325">
        <v>336</v>
      </c>
      <c r="F43" s="313">
        <f t="shared" si="9"/>
        <v>336</v>
      </c>
      <c r="G43" s="344">
        <f t="shared" si="10"/>
        <v>100</v>
      </c>
      <c r="H43" s="325">
        <v>336</v>
      </c>
      <c r="I43" s="313">
        <f t="shared" si="11"/>
        <v>336</v>
      </c>
      <c r="J43" s="344">
        <f t="shared" si="12"/>
        <v>100</v>
      </c>
      <c r="K43" s="381"/>
      <c r="L43" s="278"/>
      <c r="M43" s="275"/>
      <c r="N43" s="311">
        <v>336</v>
      </c>
      <c r="O43" s="278"/>
      <c r="P43" s="278"/>
      <c r="Q43" s="278"/>
      <c r="R43" s="308"/>
      <c r="S43" s="269"/>
      <c r="T43" s="279"/>
      <c r="U43" s="359"/>
      <c r="V43" s="269"/>
      <c r="W43" s="279"/>
      <c r="X43" s="281"/>
      <c r="Y43" s="280">
        <v>336</v>
      </c>
      <c r="Z43" s="269"/>
      <c r="AA43" s="278"/>
      <c r="AB43" s="279"/>
    </row>
    <row r="44" spans="1:28" ht="15" thickBot="1">
      <c r="A44" s="246" t="s">
        <v>137</v>
      </c>
      <c r="B44" s="325">
        <v>600</v>
      </c>
      <c r="C44" s="313">
        <f t="shared" si="13"/>
        <v>450</v>
      </c>
      <c r="D44" s="343">
        <f t="shared" si="8"/>
        <v>75</v>
      </c>
      <c r="E44" s="325">
        <v>600</v>
      </c>
      <c r="F44" s="313">
        <f t="shared" si="9"/>
        <v>450</v>
      </c>
      <c r="G44" s="344">
        <f t="shared" si="10"/>
        <v>75</v>
      </c>
      <c r="H44" s="325">
        <v>600</v>
      </c>
      <c r="I44" s="313">
        <f t="shared" si="11"/>
        <v>450</v>
      </c>
      <c r="J44" s="344">
        <f t="shared" si="12"/>
        <v>75</v>
      </c>
      <c r="K44" s="381"/>
      <c r="L44" s="278">
        <v>280</v>
      </c>
      <c r="M44" s="275"/>
      <c r="N44" s="311">
        <v>450</v>
      </c>
      <c r="O44" s="278"/>
      <c r="P44" s="278"/>
      <c r="Q44" s="278"/>
      <c r="R44" s="308"/>
      <c r="S44" s="269"/>
      <c r="T44" s="279"/>
      <c r="U44" s="359"/>
      <c r="V44" s="269"/>
      <c r="W44" s="279"/>
      <c r="X44" s="281"/>
      <c r="Y44" s="280">
        <v>600</v>
      </c>
      <c r="Z44" s="269"/>
      <c r="AA44" s="278"/>
      <c r="AB44" s="279"/>
    </row>
    <row r="45" spans="1:28" ht="15" thickBot="1">
      <c r="A45" s="246" t="s">
        <v>60</v>
      </c>
      <c r="B45" s="325">
        <v>280</v>
      </c>
      <c r="C45" s="313">
        <f t="shared" si="13"/>
        <v>100</v>
      </c>
      <c r="D45" s="343">
        <f t="shared" si="8"/>
        <v>35.714285714285715</v>
      </c>
      <c r="E45" s="325">
        <v>280</v>
      </c>
      <c r="F45" s="313">
        <f t="shared" si="9"/>
        <v>100</v>
      </c>
      <c r="G45" s="344">
        <f t="shared" si="10"/>
        <v>35.714285714285715</v>
      </c>
      <c r="H45" s="325">
        <v>280</v>
      </c>
      <c r="I45" s="313">
        <f t="shared" si="11"/>
        <v>100</v>
      </c>
      <c r="J45" s="344">
        <f t="shared" si="12"/>
        <v>35.714285714285715</v>
      </c>
      <c r="K45" s="381"/>
      <c r="L45" s="278"/>
      <c r="M45" s="275"/>
      <c r="N45" s="311">
        <v>100</v>
      </c>
      <c r="O45" s="278"/>
      <c r="P45" s="278"/>
      <c r="Q45" s="278"/>
      <c r="R45" s="308"/>
      <c r="S45" s="269"/>
      <c r="T45" s="279"/>
      <c r="U45" s="359"/>
      <c r="V45" s="269"/>
      <c r="W45" s="279"/>
      <c r="X45" s="281"/>
      <c r="Y45" s="280">
        <v>200</v>
      </c>
      <c r="Z45" s="269"/>
      <c r="AA45" s="278"/>
      <c r="AB45" s="279"/>
    </row>
    <row r="46" spans="1:28" ht="15" thickBot="1">
      <c r="A46" s="246" t="s">
        <v>34</v>
      </c>
      <c r="B46" s="325">
        <v>120</v>
      </c>
      <c r="C46" s="313">
        <f t="shared" si="13"/>
        <v>120</v>
      </c>
      <c r="D46" s="343">
        <f t="shared" si="8"/>
        <v>100</v>
      </c>
      <c r="E46" s="325">
        <v>120</v>
      </c>
      <c r="F46" s="313">
        <f t="shared" si="9"/>
        <v>120</v>
      </c>
      <c r="G46" s="344">
        <f t="shared" si="10"/>
        <v>100</v>
      </c>
      <c r="H46" s="325">
        <v>120</v>
      </c>
      <c r="I46" s="313">
        <f t="shared" si="11"/>
        <v>120</v>
      </c>
      <c r="J46" s="344">
        <f t="shared" si="12"/>
        <v>100</v>
      </c>
      <c r="K46" s="381"/>
      <c r="L46" s="278"/>
      <c r="M46" s="275"/>
      <c r="N46" s="311">
        <v>120</v>
      </c>
      <c r="O46" s="278"/>
      <c r="P46" s="278"/>
      <c r="Q46" s="278"/>
      <c r="R46" s="308"/>
      <c r="S46" s="269"/>
      <c r="T46" s="279"/>
      <c r="U46" s="359"/>
      <c r="V46" s="269"/>
      <c r="W46" s="279"/>
      <c r="X46" s="281"/>
      <c r="Y46" s="280">
        <v>120</v>
      </c>
      <c r="Z46" s="269"/>
      <c r="AA46" s="278"/>
      <c r="AB46" s="279"/>
    </row>
    <row r="47" spans="1:28" ht="15" thickBot="1">
      <c r="A47" s="246" t="s">
        <v>35</v>
      </c>
      <c r="B47" s="325">
        <v>50</v>
      </c>
      <c r="C47" s="313">
        <f t="shared" si="13"/>
        <v>50</v>
      </c>
      <c r="D47" s="343">
        <f t="shared" si="8"/>
        <v>100</v>
      </c>
      <c r="E47" s="325">
        <v>50</v>
      </c>
      <c r="F47" s="313">
        <f t="shared" si="9"/>
        <v>50</v>
      </c>
      <c r="G47" s="344">
        <f t="shared" si="10"/>
        <v>100</v>
      </c>
      <c r="H47" s="325">
        <v>50</v>
      </c>
      <c r="I47" s="313">
        <f t="shared" si="11"/>
        <v>50</v>
      </c>
      <c r="J47" s="344">
        <f t="shared" si="12"/>
        <v>100</v>
      </c>
      <c r="K47" s="381"/>
      <c r="L47" s="278"/>
      <c r="M47" s="275"/>
      <c r="N47" s="311">
        <v>50</v>
      </c>
      <c r="O47" s="278"/>
      <c r="P47" s="278"/>
      <c r="Q47" s="278"/>
      <c r="R47" s="308"/>
      <c r="S47" s="269"/>
      <c r="T47" s="279"/>
      <c r="U47" s="359"/>
      <c r="V47" s="269"/>
      <c r="W47" s="279"/>
      <c r="X47" s="281"/>
      <c r="Y47" s="280">
        <v>50</v>
      </c>
      <c r="Z47" s="269"/>
      <c r="AA47" s="278"/>
      <c r="AB47" s="279"/>
    </row>
    <row r="48" spans="1:28" ht="15" thickBot="1">
      <c r="A48" s="246" t="s">
        <v>134</v>
      </c>
      <c r="B48" s="325">
        <v>700</v>
      </c>
      <c r="C48" s="313">
        <f t="shared" si="13"/>
        <v>700</v>
      </c>
      <c r="D48" s="343">
        <f t="shared" si="8"/>
        <v>100</v>
      </c>
      <c r="E48" s="325">
        <v>700</v>
      </c>
      <c r="F48" s="313">
        <f t="shared" si="9"/>
        <v>700</v>
      </c>
      <c r="G48" s="344">
        <f t="shared" si="10"/>
        <v>100</v>
      </c>
      <c r="H48" s="325">
        <v>700</v>
      </c>
      <c r="I48" s="313">
        <f t="shared" si="11"/>
        <v>700</v>
      </c>
      <c r="J48" s="344">
        <f t="shared" si="12"/>
        <v>100</v>
      </c>
      <c r="K48" s="381">
        <v>200</v>
      </c>
      <c r="L48" s="278">
        <v>200</v>
      </c>
      <c r="M48" s="275">
        <f>L48/K48*100</f>
        <v>100</v>
      </c>
      <c r="N48" s="311">
        <v>700</v>
      </c>
      <c r="O48" s="278"/>
      <c r="P48" s="278"/>
      <c r="Q48" s="278"/>
      <c r="R48" s="308"/>
      <c r="S48" s="269"/>
      <c r="T48" s="279"/>
      <c r="U48" s="359"/>
      <c r="V48" s="269"/>
      <c r="W48" s="279"/>
      <c r="X48" s="281">
        <v>137</v>
      </c>
      <c r="Y48" s="280">
        <v>700</v>
      </c>
      <c r="Z48" s="269"/>
      <c r="AA48" s="278"/>
      <c r="AB48" s="279"/>
    </row>
    <row r="49" spans="1:28" ht="15" thickBot="1">
      <c r="A49" s="246" t="s">
        <v>115</v>
      </c>
      <c r="B49" s="325">
        <v>180</v>
      </c>
      <c r="C49" s="313">
        <f t="shared" si="13"/>
        <v>180</v>
      </c>
      <c r="D49" s="343">
        <f t="shared" si="8"/>
        <v>100</v>
      </c>
      <c r="E49" s="325">
        <v>180</v>
      </c>
      <c r="F49" s="313">
        <f t="shared" si="9"/>
        <v>180</v>
      </c>
      <c r="G49" s="344">
        <f t="shared" si="10"/>
        <v>100</v>
      </c>
      <c r="H49" s="325">
        <v>180</v>
      </c>
      <c r="I49" s="313">
        <f t="shared" si="11"/>
        <v>180</v>
      </c>
      <c r="J49" s="344">
        <f t="shared" si="12"/>
        <v>100</v>
      </c>
      <c r="K49" s="381"/>
      <c r="L49" s="278"/>
      <c r="M49" s="275"/>
      <c r="N49" s="311">
        <v>180</v>
      </c>
      <c r="O49" s="278"/>
      <c r="P49" s="278"/>
      <c r="Q49" s="278"/>
      <c r="R49" s="308"/>
      <c r="S49" s="269"/>
      <c r="T49" s="279"/>
      <c r="U49" s="359"/>
      <c r="V49" s="269"/>
      <c r="W49" s="279"/>
      <c r="X49" s="281"/>
      <c r="Y49" s="280">
        <v>180</v>
      </c>
      <c r="Z49" s="269"/>
      <c r="AA49" s="278"/>
      <c r="AB49" s="279"/>
    </row>
    <row r="50" spans="1:28" ht="15" thickBot="1">
      <c r="A50" s="246" t="s">
        <v>114</v>
      </c>
      <c r="B50" s="325">
        <v>500</v>
      </c>
      <c r="C50" s="313">
        <f t="shared" si="13"/>
        <v>500</v>
      </c>
      <c r="D50" s="343">
        <f t="shared" si="8"/>
        <v>100</v>
      </c>
      <c r="E50" s="325">
        <v>500</v>
      </c>
      <c r="F50" s="313">
        <f t="shared" si="9"/>
        <v>500</v>
      </c>
      <c r="G50" s="344">
        <f t="shared" si="10"/>
        <v>100</v>
      </c>
      <c r="H50" s="325">
        <v>500</v>
      </c>
      <c r="I50" s="313">
        <f t="shared" si="11"/>
        <v>500</v>
      </c>
      <c r="J50" s="344">
        <f t="shared" si="12"/>
        <v>100</v>
      </c>
      <c r="K50" s="381"/>
      <c r="L50" s="278">
        <v>100</v>
      </c>
      <c r="M50" s="275"/>
      <c r="N50" s="311">
        <v>500</v>
      </c>
      <c r="O50" s="278"/>
      <c r="P50" s="278"/>
      <c r="Q50" s="278"/>
      <c r="R50" s="308"/>
      <c r="S50" s="269"/>
      <c r="T50" s="279"/>
      <c r="U50" s="359"/>
      <c r="V50" s="269"/>
      <c r="W50" s="279"/>
      <c r="X50" s="281"/>
      <c r="Y50" s="280">
        <v>500</v>
      </c>
      <c r="Z50" s="269"/>
      <c r="AA50" s="278"/>
      <c r="AB50" s="279"/>
    </row>
    <row r="51" spans="1:28" ht="15" thickBot="1">
      <c r="A51" s="247" t="s">
        <v>71</v>
      </c>
      <c r="B51" s="325">
        <v>100</v>
      </c>
      <c r="C51" s="313">
        <f t="shared" si="13"/>
        <v>100</v>
      </c>
      <c r="D51" s="343">
        <f t="shared" si="8"/>
        <v>100</v>
      </c>
      <c r="E51" s="325">
        <v>100</v>
      </c>
      <c r="F51" s="313">
        <f t="shared" si="9"/>
        <v>100</v>
      </c>
      <c r="G51" s="344">
        <f t="shared" si="10"/>
        <v>100</v>
      </c>
      <c r="H51" s="325">
        <v>100</v>
      </c>
      <c r="I51" s="313">
        <f t="shared" si="11"/>
        <v>100</v>
      </c>
      <c r="J51" s="344">
        <f t="shared" si="12"/>
        <v>100</v>
      </c>
      <c r="K51" s="381"/>
      <c r="L51" s="278"/>
      <c r="M51" s="275"/>
      <c r="N51" s="311">
        <v>100</v>
      </c>
      <c r="O51" s="278"/>
      <c r="P51" s="278"/>
      <c r="Q51" s="278"/>
      <c r="R51" s="308"/>
      <c r="S51" s="269"/>
      <c r="T51" s="279"/>
      <c r="U51" s="359"/>
      <c r="V51" s="269"/>
      <c r="W51" s="279"/>
      <c r="X51" s="281">
        <v>75</v>
      </c>
      <c r="Y51" s="280">
        <v>100</v>
      </c>
      <c r="Z51" s="269"/>
      <c r="AA51" s="278"/>
      <c r="AB51" s="279"/>
    </row>
    <row r="52" spans="1:28" ht="15" thickBot="1">
      <c r="A52" s="247" t="s">
        <v>37</v>
      </c>
      <c r="B52" s="325">
        <v>150</v>
      </c>
      <c r="C52" s="313">
        <f t="shared" si="13"/>
        <v>150</v>
      </c>
      <c r="D52" s="343">
        <f t="shared" si="8"/>
        <v>100</v>
      </c>
      <c r="E52" s="325">
        <v>150</v>
      </c>
      <c r="F52" s="313">
        <f t="shared" si="9"/>
        <v>150</v>
      </c>
      <c r="G52" s="344">
        <f t="shared" si="10"/>
        <v>100</v>
      </c>
      <c r="H52" s="325">
        <v>150</v>
      </c>
      <c r="I52" s="313">
        <f t="shared" si="11"/>
        <v>150</v>
      </c>
      <c r="J52" s="344">
        <f t="shared" si="12"/>
        <v>100</v>
      </c>
      <c r="K52" s="381"/>
      <c r="L52" s="278"/>
      <c r="M52" s="275"/>
      <c r="N52" s="311">
        <v>110</v>
      </c>
      <c r="O52" s="278">
        <v>25</v>
      </c>
      <c r="P52" s="278">
        <v>15</v>
      </c>
      <c r="Q52" s="278"/>
      <c r="R52" s="308"/>
      <c r="S52" s="269"/>
      <c r="T52" s="279"/>
      <c r="U52" s="359"/>
      <c r="V52" s="269"/>
      <c r="W52" s="279"/>
      <c r="X52" s="281"/>
      <c r="Y52" s="280">
        <v>150</v>
      </c>
      <c r="Z52" s="269"/>
      <c r="AA52" s="278"/>
      <c r="AB52" s="279"/>
    </row>
    <row r="53" spans="1:28" ht="15" thickBot="1">
      <c r="A53" s="247" t="s">
        <v>59</v>
      </c>
      <c r="B53" s="325">
        <v>350</v>
      </c>
      <c r="C53" s="313">
        <f t="shared" si="13"/>
        <v>350</v>
      </c>
      <c r="D53" s="343">
        <f t="shared" si="8"/>
        <v>100</v>
      </c>
      <c r="E53" s="325">
        <v>350</v>
      </c>
      <c r="F53" s="313">
        <f t="shared" si="9"/>
        <v>350</v>
      </c>
      <c r="G53" s="344">
        <f t="shared" si="10"/>
        <v>100</v>
      </c>
      <c r="H53" s="325">
        <v>350</v>
      </c>
      <c r="I53" s="313">
        <f t="shared" si="11"/>
        <v>350</v>
      </c>
      <c r="J53" s="344">
        <f t="shared" si="12"/>
        <v>100</v>
      </c>
      <c r="K53" s="381"/>
      <c r="L53" s="278"/>
      <c r="M53" s="275"/>
      <c r="N53" s="311">
        <v>350</v>
      </c>
      <c r="O53" s="278"/>
      <c r="P53" s="278"/>
      <c r="Q53" s="278"/>
      <c r="R53" s="308"/>
      <c r="S53" s="269"/>
      <c r="T53" s="279"/>
      <c r="U53" s="359"/>
      <c r="V53" s="269"/>
      <c r="W53" s="279"/>
      <c r="X53" s="281"/>
      <c r="Y53" s="280">
        <v>350</v>
      </c>
      <c r="Z53" s="269"/>
      <c r="AA53" s="278"/>
      <c r="AB53" s="279"/>
    </row>
    <row r="54" spans="1:28" ht="15" thickBot="1">
      <c r="A54" s="246" t="s">
        <v>112</v>
      </c>
      <c r="B54" s="325">
        <v>60</v>
      </c>
      <c r="C54" s="313">
        <f t="shared" si="13"/>
        <v>0</v>
      </c>
      <c r="D54" s="343">
        <f t="shared" si="8"/>
        <v>0</v>
      </c>
      <c r="E54" s="325">
        <v>60</v>
      </c>
      <c r="F54" s="313">
        <f t="shared" si="9"/>
        <v>0</v>
      </c>
      <c r="G54" s="344">
        <f t="shared" si="10"/>
        <v>0</v>
      </c>
      <c r="H54" s="325">
        <v>60</v>
      </c>
      <c r="I54" s="313">
        <f t="shared" si="11"/>
        <v>0</v>
      </c>
      <c r="J54" s="344">
        <f t="shared" si="12"/>
        <v>0</v>
      </c>
      <c r="K54" s="381"/>
      <c r="L54" s="278"/>
      <c r="M54" s="275"/>
      <c r="N54" s="311"/>
      <c r="O54" s="278"/>
      <c r="P54" s="278"/>
      <c r="Q54" s="278"/>
      <c r="R54" s="308"/>
      <c r="S54" s="269"/>
      <c r="T54" s="279"/>
      <c r="U54" s="359"/>
      <c r="V54" s="269"/>
      <c r="W54" s="279"/>
      <c r="X54" s="281"/>
      <c r="Y54" s="280">
        <v>60</v>
      </c>
      <c r="Z54" s="269"/>
      <c r="AA54" s="278"/>
      <c r="AB54" s="279"/>
    </row>
    <row r="55" spans="1:28" ht="15" thickBot="1">
      <c r="A55" s="405" t="s">
        <v>165</v>
      </c>
      <c r="B55" s="325">
        <v>150</v>
      </c>
      <c r="C55" s="313">
        <f t="shared" si="13"/>
        <v>100</v>
      </c>
      <c r="D55" s="343">
        <f t="shared" si="8"/>
        <v>66.66666666666666</v>
      </c>
      <c r="E55" s="325">
        <v>150</v>
      </c>
      <c r="F55" s="313">
        <f t="shared" si="9"/>
        <v>100</v>
      </c>
      <c r="G55" s="344">
        <f t="shared" si="10"/>
        <v>66.66666666666666</v>
      </c>
      <c r="H55" s="325">
        <v>150</v>
      </c>
      <c r="I55" s="313">
        <f t="shared" si="11"/>
        <v>100</v>
      </c>
      <c r="J55" s="344">
        <f t="shared" si="12"/>
        <v>66.66666666666666</v>
      </c>
      <c r="K55" s="381"/>
      <c r="L55" s="278"/>
      <c r="M55" s="275"/>
      <c r="N55" s="311">
        <v>100</v>
      </c>
      <c r="O55" s="278"/>
      <c r="P55" s="278"/>
      <c r="Q55" s="278"/>
      <c r="R55" s="308"/>
      <c r="S55" s="269"/>
      <c r="T55" s="279"/>
      <c r="U55" s="359"/>
      <c r="V55" s="269"/>
      <c r="W55" s="279"/>
      <c r="X55" s="281"/>
      <c r="Y55" s="280">
        <v>150</v>
      </c>
      <c r="Z55" s="269"/>
      <c r="AA55" s="278"/>
      <c r="AB55" s="279"/>
    </row>
    <row r="56" spans="1:28" ht="15" thickBot="1">
      <c r="A56" s="247" t="s">
        <v>117</v>
      </c>
      <c r="B56" s="325">
        <v>35</v>
      </c>
      <c r="C56" s="313">
        <f t="shared" si="13"/>
        <v>0</v>
      </c>
      <c r="D56" s="343">
        <f t="shared" si="8"/>
        <v>0</v>
      </c>
      <c r="E56" s="325">
        <v>35</v>
      </c>
      <c r="F56" s="313">
        <f t="shared" si="9"/>
        <v>0</v>
      </c>
      <c r="G56" s="344">
        <f t="shared" si="10"/>
        <v>0</v>
      </c>
      <c r="H56" s="325">
        <v>35</v>
      </c>
      <c r="I56" s="313">
        <f t="shared" si="11"/>
        <v>0</v>
      </c>
      <c r="J56" s="344">
        <f t="shared" si="12"/>
        <v>0</v>
      </c>
      <c r="K56" s="381"/>
      <c r="L56" s="278"/>
      <c r="M56" s="275"/>
      <c r="N56" s="311"/>
      <c r="O56" s="278"/>
      <c r="P56" s="278"/>
      <c r="Q56" s="278"/>
      <c r="R56" s="308"/>
      <c r="S56" s="269"/>
      <c r="T56" s="279"/>
      <c r="U56" s="359"/>
      <c r="V56" s="269"/>
      <c r="W56" s="279"/>
      <c r="X56" s="281"/>
      <c r="Y56" s="280"/>
      <c r="Z56" s="269"/>
      <c r="AA56" s="278"/>
      <c r="AB56" s="279"/>
    </row>
    <row r="57" spans="1:28" ht="15" thickBot="1">
      <c r="A57" s="247" t="s">
        <v>131</v>
      </c>
      <c r="B57" s="325">
        <v>100</v>
      </c>
      <c r="C57" s="313">
        <f t="shared" si="13"/>
        <v>150</v>
      </c>
      <c r="D57" s="343">
        <f t="shared" si="8"/>
        <v>150</v>
      </c>
      <c r="E57" s="325">
        <v>100</v>
      </c>
      <c r="F57" s="313">
        <f t="shared" si="9"/>
        <v>150</v>
      </c>
      <c r="G57" s="344">
        <f t="shared" si="10"/>
        <v>150</v>
      </c>
      <c r="H57" s="325">
        <v>100</v>
      </c>
      <c r="I57" s="313">
        <f t="shared" si="11"/>
        <v>150</v>
      </c>
      <c r="J57" s="344">
        <f t="shared" si="12"/>
        <v>150</v>
      </c>
      <c r="K57" s="381"/>
      <c r="L57" s="278"/>
      <c r="M57" s="275"/>
      <c r="N57" s="311">
        <v>130</v>
      </c>
      <c r="O57" s="278">
        <v>20</v>
      </c>
      <c r="P57" s="278"/>
      <c r="Q57" s="278"/>
      <c r="R57" s="308"/>
      <c r="S57" s="269"/>
      <c r="T57" s="279"/>
      <c r="U57" s="359"/>
      <c r="V57" s="269"/>
      <c r="W57" s="279"/>
      <c r="X57" s="281"/>
      <c r="Y57" s="280">
        <v>100</v>
      </c>
      <c r="Z57" s="269"/>
      <c r="AA57" s="278"/>
      <c r="AB57" s="279"/>
    </row>
    <row r="58" spans="1:28" ht="15" thickBot="1">
      <c r="A58" s="247" t="s">
        <v>135</v>
      </c>
      <c r="B58" s="325">
        <v>340</v>
      </c>
      <c r="C58" s="313">
        <f t="shared" si="13"/>
        <v>400</v>
      </c>
      <c r="D58" s="343">
        <f t="shared" si="8"/>
        <v>117.64705882352942</v>
      </c>
      <c r="E58" s="325">
        <v>340</v>
      </c>
      <c r="F58" s="313">
        <f t="shared" si="9"/>
        <v>400</v>
      </c>
      <c r="G58" s="344">
        <f t="shared" si="10"/>
        <v>117.64705882352942</v>
      </c>
      <c r="H58" s="325">
        <v>340</v>
      </c>
      <c r="I58" s="313">
        <f t="shared" si="11"/>
        <v>400</v>
      </c>
      <c r="J58" s="344">
        <f t="shared" si="12"/>
        <v>117.64705882352942</v>
      </c>
      <c r="K58" s="381"/>
      <c r="L58" s="278"/>
      <c r="M58" s="275"/>
      <c r="N58" s="311">
        <v>300</v>
      </c>
      <c r="O58" s="278">
        <v>100</v>
      </c>
      <c r="P58" s="278"/>
      <c r="Q58" s="278"/>
      <c r="R58" s="308"/>
      <c r="S58" s="269"/>
      <c r="T58" s="279"/>
      <c r="U58" s="359"/>
      <c r="V58" s="269"/>
      <c r="W58" s="279"/>
      <c r="X58" s="281"/>
      <c r="Y58" s="280">
        <v>480</v>
      </c>
      <c r="Z58" s="269"/>
      <c r="AA58" s="278"/>
      <c r="AB58" s="279"/>
    </row>
    <row r="59" spans="1:28" ht="15" thickBot="1">
      <c r="A59" s="247" t="s">
        <v>132</v>
      </c>
      <c r="B59" s="325"/>
      <c r="C59" s="313">
        <f t="shared" si="13"/>
        <v>50</v>
      </c>
      <c r="D59" s="343" t="e">
        <f t="shared" si="8"/>
        <v>#DIV/0!</v>
      </c>
      <c r="E59" s="325"/>
      <c r="F59" s="313">
        <f t="shared" si="9"/>
        <v>50</v>
      </c>
      <c r="G59" s="344" t="e">
        <f t="shared" si="10"/>
        <v>#DIV/0!</v>
      </c>
      <c r="H59" s="325"/>
      <c r="I59" s="313">
        <f t="shared" si="11"/>
        <v>50</v>
      </c>
      <c r="J59" s="344" t="e">
        <f t="shared" si="12"/>
        <v>#DIV/0!</v>
      </c>
      <c r="K59" s="381"/>
      <c r="L59" s="278"/>
      <c r="M59" s="275"/>
      <c r="N59" s="311">
        <v>50</v>
      </c>
      <c r="O59" s="278"/>
      <c r="P59" s="278"/>
      <c r="Q59" s="278"/>
      <c r="R59" s="308"/>
      <c r="S59" s="269"/>
      <c r="T59" s="279"/>
      <c r="U59" s="359"/>
      <c r="V59" s="269"/>
      <c r="W59" s="279"/>
      <c r="X59" s="281"/>
      <c r="Y59" s="280">
        <v>50</v>
      </c>
      <c r="Z59" s="269"/>
      <c r="AA59" s="278"/>
      <c r="AB59" s="279"/>
    </row>
    <row r="60" spans="1:28" ht="15" thickBot="1">
      <c r="A60" s="247" t="s">
        <v>170</v>
      </c>
      <c r="B60" s="325"/>
      <c r="C60" s="313">
        <f t="shared" si="13"/>
        <v>124</v>
      </c>
      <c r="D60" s="343" t="e">
        <f t="shared" si="8"/>
        <v>#DIV/0!</v>
      </c>
      <c r="E60" s="325"/>
      <c r="F60" s="313">
        <f t="shared" si="9"/>
        <v>124</v>
      </c>
      <c r="G60" s="344" t="e">
        <f t="shared" si="10"/>
        <v>#DIV/0!</v>
      </c>
      <c r="H60" s="325"/>
      <c r="I60" s="313">
        <f t="shared" si="11"/>
        <v>124</v>
      </c>
      <c r="J60" s="344" t="e">
        <f t="shared" si="12"/>
        <v>#DIV/0!</v>
      </c>
      <c r="K60" s="381"/>
      <c r="L60" s="278"/>
      <c r="M60" s="275"/>
      <c r="N60" s="311">
        <v>124</v>
      </c>
      <c r="O60" s="278"/>
      <c r="P60" s="278"/>
      <c r="Q60" s="278"/>
      <c r="R60" s="308"/>
      <c r="S60" s="269"/>
      <c r="T60" s="279"/>
      <c r="U60" s="359"/>
      <c r="V60" s="269"/>
      <c r="W60" s="279"/>
      <c r="X60" s="281"/>
      <c r="Y60" s="280"/>
      <c r="Z60" s="269"/>
      <c r="AA60" s="278"/>
      <c r="AB60" s="279"/>
    </row>
    <row r="61" spans="1:28" ht="15" thickBot="1">
      <c r="A61" s="247" t="s">
        <v>138</v>
      </c>
      <c r="B61" s="325"/>
      <c r="C61" s="313">
        <f t="shared" si="13"/>
        <v>50</v>
      </c>
      <c r="D61" s="343" t="e">
        <f t="shared" si="8"/>
        <v>#DIV/0!</v>
      </c>
      <c r="E61" s="325"/>
      <c r="F61" s="313">
        <f t="shared" si="9"/>
        <v>50</v>
      </c>
      <c r="G61" s="344" t="e">
        <f t="shared" si="10"/>
        <v>#DIV/0!</v>
      </c>
      <c r="H61" s="325"/>
      <c r="I61" s="313">
        <f t="shared" si="11"/>
        <v>50</v>
      </c>
      <c r="J61" s="344" t="e">
        <f t="shared" si="12"/>
        <v>#DIV/0!</v>
      </c>
      <c r="K61" s="381"/>
      <c r="L61" s="278"/>
      <c r="M61" s="275"/>
      <c r="N61" s="311">
        <v>50</v>
      </c>
      <c r="O61" s="278"/>
      <c r="P61" s="278"/>
      <c r="Q61" s="278"/>
      <c r="R61" s="308"/>
      <c r="S61" s="269"/>
      <c r="T61" s="279"/>
      <c r="U61" s="359"/>
      <c r="V61" s="269"/>
      <c r="W61" s="279"/>
      <c r="X61" s="281"/>
      <c r="Y61" s="280">
        <v>50</v>
      </c>
      <c r="Z61" s="269"/>
      <c r="AA61" s="278"/>
      <c r="AB61" s="279"/>
    </row>
    <row r="62" spans="1:28" ht="15" thickBot="1">
      <c r="A62" s="247" t="s">
        <v>172</v>
      </c>
      <c r="B62" s="326"/>
      <c r="C62" s="313">
        <f t="shared" si="13"/>
        <v>20</v>
      </c>
      <c r="D62" s="343" t="e">
        <f t="shared" si="8"/>
        <v>#DIV/0!</v>
      </c>
      <c r="E62" s="326"/>
      <c r="F62" s="313">
        <f t="shared" si="9"/>
        <v>20</v>
      </c>
      <c r="G62" s="344" t="e">
        <f t="shared" si="10"/>
        <v>#DIV/0!</v>
      </c>
      <c r="H62" s="326"/>
      <c r="I62" s="313">
        <f t="shared" si="11"/>
        <v>20</v>
      </c>
      <c r="J62" s="344" t="e">
        <f t="shared" si="12"/>
        <v>#DIV/0!</v>
      </c>
      <c r="K62" s="382"/>
      <c r="L62" s="282"/>
      <c r="M62" s="275"/>
      <c r="N62" s="312">
        <v>20</v>
      </c>
      <c r="O62" s="282"/>
      <c r="P62" s="282"/>
      <c r="Q62" s="282"/>
      <c r="R62" s="309"/>
      <c r="S62" s="270"/>
      <c r="T62" s="283"/>
      <c r="U62" s="360"/>
      <c r="V62" s="270"/>
      <c r="W62" s="283"/>
      <c r="X62" s="285"/>
      <c r="Y62" s="284"/>
      <c r="Z62" s="270"/>
      <c r="AA62" s="282"/>
      <c r="AB62" s="283"/>
    </row>
    <row r="63" spans="1:28" ht="15" thickBot="1">
      <c r="A63" s="405" t="s">
        <v>75</v>
      </c>
      <c r="B63" s="326">
        <v>100</v>
      </c>
      <c r="C63" s="313">
        <f t="shared" si="13"/>
        <v>30</v>
      </c>
      <c r="D63" s="343">
        <f t="shared" si="8"/>
        <v>30</v>
      </c>
      <c r="E63" s="326">
        <v>100</v>
      </c>
      <c r="F63" s="313">
        <f t="shared" si="9"/>
        <v>30</v>
      </c>
      <c r="G63" s="344">
        <f t="shared" si="10"/>
        <v>30</v>
      </c>
      <c r="H63" s="326">
        <v>100</v>
      </c>
      <c r="I63" s="313">
        <f t="shared" si="11"/>
        <v>30</v>
      </c>
      <c r="J63" s="344">
        <f t="shared" si="12"/>
        <v>30</v>
      </c>
      <c r="K63" s="382"/>
      <c r="L63" s="282"/>
      <c r="M63" s="275"/>
      <c r="N63" s="312">
        <v>30</v>
      </c>
      <c r="O63" s="282"/>
      <c r="P63" s="282"/>
      <c r="Q63" s="282"/>
      <c r="R63" s="309"/>
      <c r="S63" s="270"/>
      <c r="T63" s="283"/>
      <c r="U63" s="360"/>
      <c r="V63" s="270"/>
      <c r="W63" s="283"/>
      <c r="X63" s="285"/>
      <c r="Y63" s="284">
        <v>100</v>
      </c>
      <c r="Z63" s="270"/>
      <c r="AA63" s="282"/>
      <c r="AB63" s="283"/>
    </row>
    <row r="64" spans="1:28" ht="16.5" thickBot="1">
      <c r="A64" s="242" t="s">
        <v>116</v>
      </c>
      <c r="B64" s="325">
        <v>260</v>
      </c>
      <c r="C64" s="310">
        <f>F64+T64</f>
        <v>260</v>
      </c>
      <c r="D64" s="341">
        <f>C64/B64*100</f>
        <v>100</v>
      </c>
      <c r="E64" s="325">
        <v>260</v>
      </c>
      <c r="F64" s="313">
        <f>N64+O64+P64+Q64+R64</f>
        <v>260</v>
      </c>
      <c r="G64" s="344">
        <f>F64/E64*100</f>
        <v>100</v>
      </c>
      <c r="H64" s="325">
        <v>260</v>
      </c>
      <c r="I64" s="310">
        <f>N64+O64+P64</f>
        <v>260</v>
      </c>
      <c r="J64" s="370">
        <f>I64/H64*100</f>
        <v>100</v>
      </c>
      <c r="K64" s="381"/>
      <c r="L64" s="278"/>
      <c r="M64" s="341"/>
      <c r="N64" s="372">
        <v>260</v>
      </c>
      <c r="O64" s="336"/>
      <c r="P64" s="336"/>
      <c r="Q64" s="336"/>
      <c r="R64" s="356"/>
      <c r="S64" s="335"/>
      <c r="T64" s="279"/>
      <c r="U64" s="393"/>
      <c r="V64" s="269"/>
      <c r="W64" s="279"/>
      <c r="X64" s="281"/>
      <c r="Y64" s="280">
        <v>260</v>
      </c>
      <c r="Z64" s="269"/>
      <c r="AA64" s="278"/>
      <c r="AB64" s="279"/>
    </row>
    <row r="65" spans="1:28" ht="13.5" thickBot="1">
      <c r="A65" s="248" t="s">
        <v>157</v>
      </c>
      <c r="B65" s="328">
        <f>SUM(B25:B63)</f>
        <v>10926</v>
      </c>
      <c r="C65" s="317">
        <f t="shared" si="13"/>
        <v>10855</v>
      </c>
      <c r="D65" s="367">
        <f>C65/B65*100</f>
        <v>99.35017389712613</v>
      </c>
      <c r="E65" s="328">
        <f>SUM(E25:E63)</f>
        <v>10926</v>
      </c>
      <c r="F65" s="317">
        <f>N65+O65+P65+Q65+R65</f>
        <v>10855</v>
      </c>
      <c r="G65" s="346">
        <f>F65/E65*100</f>
        <v>99.35017389712613</v>
      </c>
      <c r="H65" s="331">
        <f>SUM(H25:H63)</f>
        <v>10926</v>
      </c>
      <c r="I65" s="322">
        <f>N65+O65+P65</f>
        <v>10855</v>
      </c>
      <c r="J65" s="377">
        <f>I65/H65*100</f>
        <v>99.35017389712613</v>
      </c>
      <c r="K65" s="384">
        <f>SUM(K25:K63)</f>
        <v>600</v>
      </c>
      <c r="L65" s="290">
        <f>SUM(L25:L63)</f>
        <v>1995</v>
      </c>
      <c r="M65" s="291">
        <f>L65/K65*100</f>
        <v>332.5</v>
      </c>
      <c r="N65" s="317">
        <f>SUM(N25:N63)</f>
        <v>9865</v>
      </c>
      <c r="O65" s="290">
        <f>SUM(O25:O63)</f>
        <v>875</v>
      </c>
      <c r="P65" s="290">
        <f>SUM(P25:P63)</f>
        <v>115</v>
      </c>
      <c r="Q65" s="290"/>
      <c r="R65" s="316"/>
      <c r="S65" s="272"/>
      <c r="T65" s="291"/>
      <c r="U65" s="361">
        <f>SUM(U25:U63)</f>
        <v>0</v>
      </c>
      <c r="V65" s="272">
        <f>SUM(V25:V63)</f>
        <v>0</v>
      </c>
      <c r="W65" s="291"/>
      <c r="X65" s="293">
        <f>SUM(X25:X63)</f>
        <v>462</v>
      </c>
      <c r="Y65" s="292">
        <f>SUM(Y25:Y63)</f>
        <v>10406</v>
      </c>
      <c r="Z65" s="272"/>
      <c r="AA65" s="290"/>
      <c r="AB65" s="291"/>
    </row>
    <row r="66" spans="1:28" ht="13.5" thickBot="1">
      <c r="A66" s="249" t="s">
        <v>158</v>
      </c>
      <c r="B66" s="329">
        <f>B24+B65</f>
        <v>44225</v>
      </c>
      <c r="C66" s="347">
        <f t="shared" si="13"/>
        <v>44508</v>
      </c>
      <c r="D66" s="368">
        <f>C66/B66*100</f>
        <v>100.63990955342001</v>
      </c>
      <c r="E66" s="329">
        <f>E24+E65</f>
        <v>42286</v>
      </c>
      <c r="F66" s="347">
        <f>N66+O66+P66+Q66+R66</f>
        <v>42894</v>
      </c>
      <c r="G66" s="349">
        <f>F66/E66*100</f>
        <v>101.43782812278295</v>
      </c>
      <c r="H66" s="332">
        <f>H24+H65</f>
        <v>40763</v>
      </c>
      <c r="I66" s="350">
        <f>N66+O66+P66</f>
        <v>40729</v>
      </c>
      <c r="J66" s="378">
        <f>I66/H66*100</f>
        <v>99.9165910261757</v>
      </c>
      <c r="K66" s="385">
        <f>K24+K65</f>
        <v>14600</v>
      </c>
      <c r="L66" s="352">
        <f>L24+L65</f>
        <v>19435</v>
      </c>
      <c r="M66" s="368">
        <f>L66/K66*100</f>
        <v>133.11643835616437</v>
      </c>
      <c r="N66" s="347">
        <f aca="true" t="shared" si="14" ref="N66:S66">N24+N65</f>
        <v>36397</v>
      </c>
      <c r="O66" s="352">
        <f t="shared" si="14"/>
        <v>1523</v>
      </c>
      <c r="P66" s="352">
        <f t="shared" si="14"/>
        <v>2809</v>
      </c>
      <c r="Q66" s="352">
        <f t="shared" si="14"/>
        <v>815</v>
      </c>
      <c r="R66" s="358">
        <f t="shared" si="14"/>
        <v>1350</v>
      </c>
      <c r="S66" s="363">
        <f t="shared" si="14"/>
        <v>1539</v>
      </c>
      <c r="T66" s="364">
        <f>T24+T65</f>
        <v>1614</v>
      </c>
      <c r="U66" s="362">
        <f>V66+W66</f>
        <v>1747</v>
      </c>
      <c r="V66" s="351">
        <f aca="true" t="shared" si="15" ref="V66:AB66">V24+V65</f>
        <v>1547</v>
      </c>
      <c r="W66" s="351">
        <f t="shared" si="15"/>
        <v>200</v>
      </c>
      <c r="X66" s="353">
        <f t="shared" si="15"/>
        <v>4318.5</v>
      </c>
      <c r="Y66" s="329">
        <f t="shared" si="15"/>
        <v>37631</v>
      </c>
      <c r="Z66" s="351">
        <f t="shared" si="15"/>
        <v>667.85</v>
      </c>
      <c r="AA66" s="352">
        <f t="shared" si="15"/>
        <v>24829</v>
      </c>
      <c r="AB66" s="348">
        <f t="shared" si="15"/>
        <v>667.85</v>
      </c>
    </row>
    <row r="67" spans="1:28" ht="13.5" thickBot="1">
      <c r="A67" s="250" t="s">
        <v>160</v>
      </c>
      <c r="B67" s="297"/>
      <c r="C67" s="319"/>
      <c r="D67" s="295"/>
      <c r="E67" s="297"/>
      <c r="F67" s="319">
        <v>43054</v>
      </c>
      <c r="G67" s="318"/>
      <c r="H67" s="296">
        <v>41104</v>
      </c>
      <c r="I67" s="323">
        <f>N67+O67+P67+Q67</f>
        <v>41619</v>
      </c>
      <c r="J67" s="387">
        <f>I67/H67*100</f>
        <v>101.25291942390035</v>
      </c>
      <c r="K67" s="369">
        <v>18591</v>
      </c>
      <c r="L67" s="319">
        <v>22065</v>
      </c>
      <c r="M67" s="388">
        <f>L67/K67*100</f>
        <v>118.68646119089883</v>
      </c>
      <c r="N67" s="273">
        <v>37999</v>
      </c>
      <c r="O67" s="294">
        <v>1115</v>
      </c>
      <c r="P67" s="294">
        <v>2105</v>
      </c>
      <c r="Q67" s="294">
        <v>400</v>
      </c>
      <c r="R67" s="318">
        <v>415</v>
      </c>
      <c r="S67" s="320"/>
      <c r="T67" s="321"/>
      <c r="U67" s="354">
        <v>610</v>
      </c>
      <c r="V67" s="273">
        <v>53</v>
      </c>
      <c r="W67" s="295"/>
      <c r="X67" s="296">
        <v>5575</v>
      </c>
      <c r="Y67" s="297">
        <v>42650</v>
      </c>
      <c r="Z67" s="273">
        <v>602.5</v>
      </c>
      <c r="AA67" s="294">
        <v>20831</v>
      </c>
      <c r="AB67" s="295">
        <v>602.5</v>
      </c>
    </row>
    <row r="68" ht="12.75">
      <c r="O68" t="s">
        <v>13</v>
      </c>
    </row>
    <row r="70" ht="12.75">
      <c r="AG70" s="243"/>
    </row>
    <row r="75" ht="12.75">
      <c r="J75" t="s">
        <v>13</v>
      </c>
    </row>
  </sheetData>
  <sheetProtection/>
  <mergeCells count="15">
    <mergeCell ref="A1:AB1"/>
    <mergeCell ref="U2:U3"/>
    <mergeCell ref="V2:W2"/>
    <mergeCell ref="X2:X3"/>
    <mergeCell ref="Y2:Y3"/>
    <mergeCell ref="K2:M2"/>
    <mergeCell ref="Z2:AB2"/>
    <mergeCell ref="B2:D2"/>
    <mergeCell ref="E2:G2"/>
    <mergeCell ref="H2:J2"/>
    <mergeCell ref="S2:T2"/>
    <mergeCell ref="N2:P2"/>
    <mergeCell ref="Q2:Q3"/>
    <mergeCell ref="R2:R3"/>
    <mergeCell ref="A2:A3"/>
  </mergeCells>
  <printOptions/>
  <pageMargins left="0.25" right="0.25" top="0.75" bottom="0.75" header="0.3" footer="0.3"/>
  <pageSetup horizontalDpi="600" verticalDpi="600" orientation="landscape" paperSize="9" scale="44" r:id="rId1"/>
  <rowBreaks count="1" manualBreakCount="1">
    <brk id="67" max="26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operator_ESIO</cp:lastModifiedBy>
  <cp:lastPrinted>2013-10-29T01:05:16Z</cp:lastPrinted>
  <dcterms:created xsi:type="dcterms:W3CDTF">2006-05-15T06:50:54Z</dcterms:created>
  <dcterms:modified xsi:type="dcterms:W3CDTF">2013-10-29T01:06:04Z</dcterms:modified>
  <cp:category/>
  <cp:version/>
  <cp:contentType/>
  <cp:contentStatus/>
</cp:coreProperties>
</file>