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уборка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<sst xmlns="http://schemas.openxmlformats.org/spreadsheetml/2006/main" count="110" uniqueCount="88">
  <si>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>Колхоз им. Ленина</t>
  </si>
  <si>
    <t>ООО "Луч-1"</t>
  </si>
  <si>
    <t>СПК "Восток"</t>
  </si>
  <si>
    <t>ООО "Мачинское"</t>
  </si>
  <si>
    <t>ООО "Мана"</t>
  </si>
  <si>
    <t>ООО "Малиновское"</t>
  </si>
  <si>
    <t>ООО "Молокановка"</t>
  </si>
  <si>
    <t>Итого по хозяйствам:</t>
  </si>
  <si>
    <t>ООО "Самойловское"</t>
  </si>
  <si>
    <t>ООО "Красный Яр"</t>
  </si>
  <si>
    <t>СПК "Зимник"</t>
  </si>
  <si>
    <t>ООО "Матвеевка"</t>
  </si>
  <si>
    <t>ООО "Ключи"</t>
  </si>
  <si>
    <t xml:space="preserve"> </t>
  </si>
  <si>
    <t>коды</t>
  </si>
  <si>
    <t xml:space="preserve"> итого по району</t>
  </si>
  <si>
    <t>наименование хозяйства</t>
  </si>
  <si>
    <t>в том числе</t>
  </si>
  <si>
    <t>пшеница</t>
  </si>
  <si>
    <t>ячмень</t>
  </si>
  <si>
    <t>овес</t>
  </si>
  <si>
    <t>КФХ Солонцы</t>
  </si>
  <si>
    <t>итого по фермерам</t>
  </si>
  <si>
    <t>КХ Восход</t>
  </si>
  <si>
    <t>КХ Ясон</t>
  </si>
  <si>
    <t>КХ Берта</t>
  </si>
  <si>
    <t>КХ Земляк</t>
  </si>
  <si>
    <t>КХ Спектр</t>
  </si>
  <si>
    <t>ИП Пашковский</t>
  </si>
  <si>
    <t>КХ Калачик</t>
  </si>
  <si>
    <t>КХ Примеров</t>
  </si>
  <si>
    <t>КХ Киселев</t>
  </si>
  <si>
    <t>КХ Вирт</t>
  </si>
  <si>
    <t>КХ Бушин</t>
  </si>
  <si>
    <t>КХ Швабова</t>
  </si>
  <si>
    <t>КХ Ковалев</t>
  </si>
  <si>
    <t>ООО "Заря"</t>
  </si>
  <si>
    <t>ООО "Ас"</t>
  </si>
  <si>
    <t>ООО "Усольское"</t>
  </si>
  <si>
    <t>ООО"Эдэзи"</t>
  </si>
  <si>
    <t>убрано трав, га</t>
  </si>
  <si>
    <t>ООО "Сухогор"</t>
  </si>
  <si>
    <t>ИП Глава кфх Вейхлей С.А.</t>
  </si>
  <si>
    <t>ООО "АПК Устьянский"</t>
  </si>
  <si>
    <t>ООО "Родник"</t>
  </si>
  <si>
    <t>ИП Ходасевич В.В.</t>
  </si>
  <si>
    <t>ИП Десятник</t>
  </si>
  <si>
    <t>ООО "Фортуна В"</t>
  </si>
  <si>
    <t xml:space="preserve">  </t>
  </si>
  <si>
    <t>ИП Глава кфх Лейднер Д.Д.</t>
  </si>
  <si>
    <t>ИП Глава кфх Гулевич А.В.</t>
  </si>
  <si>
    <t>ИП Глава кфх Холбеков В.А.</t>
  </si>
  <si>
    <t>ИП Маслобоев Н.А.</t>
  </si>
  <si>
    <t>ИП Глава кфх Бобков И.И.</t>
  </si>
  <si>
    <t>ИП глава кфх Шеметько А.В.</t>
  </si>
  <si>
    <t>Глава кфх Свирко А.С.</t>
  </si>
  <si>
    <t>ИП Глава кфх Павлюченко Н.И.</t>
  </si>
  <si>
    <t>ИП Глава кфх Лейднер А.К.</t>
  </si>
  <si>
    <t>КХ Любава</t>
  </si>
  <si>
    <t>ИП Войнич Д.А.</t>
  </si>
  <si>
    <t>ООО "Орловское"</t>
  </si>
  <si>
    <t>ИП Присич</t>
  </si>
  <si>
    <t>заготовлено соломы, тонн</t>
  </si>
  <si>
    <t>ИП Синькевич В.М.</t>
  </si>
  <si>
    <t>ИП Глава кфх Бартницкий Ф.Ф.</t>
  </si>
  <si>
    <t xml:space="preserve">   </t>
  </si>
  <si>
    <t>площадь уборки, га</t>
  </si>
  <si>
    <t>обмолочено зерновых, га</t>
  </si>
  <si>
    <t>% от плана</t>
  </si>
  <si>
    <t>намолочено зерновых , тонн</t>
  </si>
  <si>
    <t xml:space="preserve">ячмень </t>
  </si>
  <si>
    <t>урожайность, ц/га</t>
  </si>
  <si>
    <t>работало зерноуб. комбайнов</t>
  </si>
  <si>
    <t>засыпано семян, тонн</t>
  </si>
  <si>
    <t>вспахано зяби, га</t>
  </si>
  <si>
    <t xml:space="preserve">отвально </t>
  </si>
  <si>
    <t>безотвально</t>
  </si>
  <si>
    <t>скошено трав, га</t>
  </si>
  <si>
    <t>заготовлено сена, тонн</t>
  </si>
  <si>
    <t>по плану, тонн</t>
  </si>
  <si>
    <t>заготовлено сенажа, тонн</t>
  </si>
  <si>
    <t>засыпано зернофуража, тонн</t>
  </si>
  <si>
    <t>КХ Орфей</t>
  </si>
  <si>
    <t>ИП Кезик В.Е.</t>
  </si>
  <si>
    <t>в 2010 году</t>
  </si>
  <si>
    <t>заготовлено силоса,т</t>
  </si>
  <si>
    <t>,</t>
  </si>
  <si>
    <t>заключительная сводка о ходе уборочных работ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</si>
</sst>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22"/>
      <name val="Arial Cyr"/>
      <family val="0"/>
    </font>
    <font>
      <b/>
      <sz val="14"/>
      <color indexed="5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" fontId="3" fillId="36" borderId="15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7" fillId="37" borderId="18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164" fontId="3" fillId="37" borderId="14" xfId="0" applyNumberFormat="1" applyFont="1" applyFill="1" applyBorder="1" applyAlignment="1">
      <alignment horizontal="center"/>
    </xf>
    <xf numFmtId="164" fontId="3" fillId="37" borderId="15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center"/>
    </xf>
    <xf numFmtId="0" fontId="5" fillId="39" borderId="41" xfId="0" applyFont="1" applyFill="1" applyBorder="1" applyAlignment="1">
      <alignment horizontal="center"/>
    </xf>
    <xf numFmtId="0" fontId="5" fillId="39" borderId="42" xfId="0" applyFont="1" applyFill="1" applyBorder="1" applyAlignment="1">
      <alignment horizontal="center"/>
    </xf>
    <xf numFmtId="0" fontId="5" fillId="39" borderId="43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39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5" fillId="41" borderId="39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center"/>
    </xf>
    <xf numFmtId="0" fontId="5" fillId="41" borderId="43" xfId="0" applyFont="1" applyFill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0" fontId="3" fillId="42" borderId="39" xfId="0" applyFont="1" applyFill="1" applyBorder="1" applyAlignment="1">
      <alignment horizontal="center"/>
    </xf>
    <xf numFmtId="0" fontId="3" fillId="42" borderId="41" xfId="0" applyFont="1" applyFill="1" applyBorder="1" applyAlignment="1">
      <alignment horizontal="center"/>
    </xf>
    <xf numFmtId="0" fontId="3" fillId="42" borderId="43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39" xfId="0" applyFont="1" applyFill="1" applyBorder="1" applyAlignment="1">
      <alignment horizontal="center"/>
    </xf>
    <xf numFmtId="0" fontId="5" fillId="43" borderId="41" xfId="0" applyFont="1" applyFill="1" applyBorder="1" applyAlignment="1">
      <alignment horizontal="center"/>
    </xf>
    <xf numFmtId="0" fontId="5" fillId="43" borderId="43" xfId="0" applyFont="1" applyFill="1" applyBorder="1" applyAlignment="1">
      <alignment horizontal="center"/>
    </xf>
    <xf numFmtId="0" fontId="3" fillId="44" borderId="23" xfId="0" applyFont="1" applyFill="1" applyBorder="1" applyAlignment="1">
      <alignment horizontal="center"/>
    </xf>
    <xf numFmtId="0" fontId="3" fillId="44" borderId="39" xfId="0" applyFont="1" applyFill="1" applyBorder="1" applyAlignment="1">
      <alignment horizontal="center"/>
    </xf>
    <xf numFmtId="0" fontId="5" fillId="44" borderId="41" xfId="0" applyFont="1" applyFill="1" applyBorder="1" applyAlignment="1">
      <alignment horizontal="center"/>
    </xf>
    <xf numFmtId="0" fontId="5" fillId="44" borderId="43" xfId="0" applyFont="1" applyFill="1" applyBorder="1" applyAlignment="1">
      <alignment horizontal="center"/>
    </xf>
    <xf numFmtId="0" fontId="3" fillId="45" borderId="23" xfId="0" applyFont="1" applyFill="1" applyBorder="1" applyAlignment="1">
      <alignment horizontal="center"/>
    </xf>
    <xf numFmtId="0" fontId="3" fillId="45" borderId="39" xfId="0" applyFont="1" applyFill="1" applyBorder="1" applyAlignment="1">
      <alignment horizontal="center"/>
    </xf>
    <xf numFmtId="0" fontId="5" fillId="45" borderId="44" xfId="0" applyFont="1" applyFill="1" applyBorder="1" applyAlignment="1">
      <alignment horizontal="center"/>
    </xf>
    <xf numFmtId="0" fontId="5" fillId="45" borderId="45" xfId="0" applyFont="1" applyFill="1" applyBorder="1" applyAlignment="1">
      <alignment horizontal="center"/>
    </xf>
    <xf numFmtId="0" fontId="3" fillId="46" borderId="23" xfId="0" applyFont="1" applyFill="1" applyBorder="1" applyAlignment="1">
      <alignment horizontal="center"/>
    </xf>
    <xf numFmtId="0" fontId="3" fillId="46" borderId="39" xfId="0" applyFont="1" applyFill="1" applyBorder="1" applyAlignment="1">
      <alignment horizontal="center"/>
    </xf>
    <xf numFmtId="0" fontId="5" fillId="46" borderId="46" xfId="0" applyFont="1" applyFill="1" applyBorder="1" applyAlignment="1">
      <alignment horizontal="center"/>
    </xf>
    <xf numFmtId="0" fontId="5" fillId="46" borderId="28" xfId="0" applyFont="1" applyFill="1" applyBorder="1" applyAlignment="1">
      <alignment horizontal="center"/>
    </xf>
    <xf numFmtId="0" fontId="5" fillId="39" borderId="47" xfId="0" applyFont="1" applyFill="1" applyBorder="1" applyAlignment="1">
      <alignment horizontal="center"/>
    </xf>
    <xf numFmtId="0" fontId="5" fillId="39" borderId="48" xfId="0" applyFont="1" applyFill="1" applyBorder="1" applyAlignment="1">
      <alignment horizontal="center"/>
    </xf>
    <xf numFmtId="0" fontId="3" fillId="40" borderId="48" xfId="0" applyFont="1" applyFill="1" applyBorder="1" applyAlignment="1">
      <alignment horizontal="center"/>
    </xf>
    <xf numFmtId="0" fontId="5" fillId="41" borderId="48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5" fillId="43" borderId="48" xfId="0" applyFont="1" applyFill="1" applyBorder="1" applyAlignment="1">
      <alignment horizontal="center"/>
    </xf>
    <xf numFmtId="0" fontId="5" fillId="44" borderId="48" xfId="0" applyFont="1" applyFill="1" applyBorder="1" applyAlignment="1">
      <alignment horizontal="center"/>
    </xf>
    <xf numFmtId="0" fontId="5" fillId="45" borderId="49" xfId="0" applyFont="1" applyFill="1" applyBorder="1" applyAlignment="1">
      <alignment horizontal="center"/>
    </xf>
    <xf numFmtId="0" fontId="5" fillId="46" borderId="38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7" borderId="50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164" fontId="3" fillId="48" borderId="21" xfId="0" applyNumberFormat="1" applyFont="1" applyFill="1" applyBorder="1" applyAlignment="1">
      <alignment horizontal="center"/>
    </xf>
    <xf numFmtId="0" fontId="3" fillId="48" borderId="25" xfId="0" applyFont="1" applyFill="1" applyBorder="1" applyAlignment="1">
      <alignment horizontal="center"/>
    </xf>
    <xf numFmtId="164" fontId="3" fillId="48" borderId="24" xfId="0" applyNumberFormat="1" applyFont="1" applyFill="1" applyBorder="1" applyAlignment="1">
      <alignment horizontal="center"/>
    </xf>
    <xf numFmtId="1" fontId="3" fillId="48" borderId="25" xfId="0" applyNumberFormat="1" applyFont="1" applyFill="1" applyBorder="1" applyAlignment="1">
      <alignment horizontal="center"/>
    </xf>
    <xf numFmtId="0" fontId="3" fillId="48" borderId="24" xfId="0" applyFont="1" applyFill="1" applyBorder="1" applyAlignment="1">
      <alignment horizontal="center"/>
    </xf>
    <xf numFmtId="0" fontId="3" fillId="48" borderId="51" xfId="0" applyFont="1" applyFill="1" applyBorder="1" applyAlignment="1">
      <alignment horizontal="center"/>
    </xf>
    <xf numFmtId="1" fontId="3" fillId="48" borderId="51" xfId="0" applyNumberFormat="1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5" fillId="48" borderId="20" xfId="0" applyFont="1" applyFill="1" applyBorder="1" applyAlignment="1">
      <alignment horizontal="center"/>
    </xf>
    <xf numFmtId="164" fontId="3" fillId="48" borderId="19" xfId="0" applyNumberFormat="1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5" fillId="48" borderId="25" xfId="0" applyFont="1" applyFill="1" applyBorder="1" applyAlignment="1">
      <alignment horizontal="center"/>
    </xf>
    <xf numFmtId="164" fontId="3" fillId="48" borderId="25" xfId="0" applyNumberFormat="1" applyFont="1" applyFill="1" applyBorder="1" applyAlignment="1">
      <alignment horizontal="center"/>
    </xf>
    <xf numFmtId="0" fontId="3" fillId="48" borderId="35" xfId="0" applyFont="1" applyFill="1" applyBorder="1" applyAlignment="1">
      <alignment horizontal="center"/>
    </xf>
    <xf numFmtId="0" fontId="5" fillId="48" borderId="5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48" borderId="24" xfId="0" applyFont="1" applyFill="1" applyBorder="1" applyAlignment="1">
      <alignment/>
    </xf>
    <xf numFmtId="1" fontId="3" fillId="48" borderId="24" xfId="0" applyNumberFormat="1" applyFont="1" applyFill="1" applyBorder="1" applyAlignment="1">
      <alignment/>
    </xf>
    <xf numFmtId="164" fontId="3" fillId="37" borderId="52" xfId="0" applyNumberFormat="1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164" fontId="5" fillId="35" borderId="31" xfId="0" applyNumberFormat="1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164" fontId="7" fillId="37" borderId="13" xfId="0" applyNumberFormat="1" applyFont="1" applyFill="1" applyBorder="1" applyAlignment="1">
      <alignment horizontal="center"/>
    </xf>
    <xf numFmtId="164" fontId="7" fillId="37" borderId="14" xfId="0" applyNumberFormat="1" applyFont="1" applyFill="1" applyBorder="1" applyAlignment="1">
      <alignment horizontal="center"/>
    </xf>
    <xf numFmtId="164" fontId="3" fillId="48" borderId="31" xfId="0" applyNumberFormat="1" applyFont="1" applyFill="1" applyBorder="1" applyAlignment="1">
      <alignment horizontal="center"/>
    </xf>
    <xf numFmtId="0" fontId="3" fillId="49" borderId="16" xfId="0" applyFont="1" applyFill="1" applyBorder="1" applyAlignment="1">
      <alignment/>
    </xf>
    <xf numFmtId="0" fontId="3" fillId="49" borderId="17" xfId="0" applyFont="1" applyFill="1" applyBorder="1" applyAlignment="1">
      <alignment horizontal="center"/>
    </xf>
    <xf numFmtId="0" fontId="3" fillId="49" borderId="50" xfId="0" applyFont="1" applyFill="1" applyBorder="1" applyAlignment="1">
      <alignment horizontal="center"/>
    </xf>
    <xf numFmtId="0" fontId="3" fillId="49" borderId="16" xfId="0" applyFont="1" applyFill="1" applyBorder="1" applyAlignment="1">
      <alignment horizontal="center"/>
    </xf>
    <xf numFmtId="164" fontId="3" fillId="49" borderId="17" xfId="0" applyNumberFormat="1" applyFont="1" applyFill="1" applyBorder="1" applyAlignment="1">
      <alignment horizontal="center"/>
    </xf>
    <xf numFmtId="0" fontId="3" fillId="49" borderId="54" xfId="0" applyFont="1" applyFill="1" applyBorder="1" applyAlignment="1">
      <alignment horizontal="center"/>
    </xf>
    <xf numFmtId="164" fontId="3" fillId="50" borderId="54" xfId="0" applyNumberFormat="1" applyFont="1" applyFill="1" applyBorder="1" applyAlignment="1">
      <alignment horizontal="center"/>
    </xf>
    <xf numFmtId="164" fontId="3" fillId="50" borderId="55" xfId="0" applyNumberFormat="1" applyFont="1" applyFill="1" applyBorder="1" applyAlignment="1">
      <alignment horizontal="center"/>
    </xf>
    <xf numFmtId="164" fontId="3" fillId="49" borderId="54" xfId="0" applyNumberFormat="1" applyFont="1" applyFill="1" applyBorder="1" applyAlignment="1">
      <alignment horizontal="center"/>
    </xf>
    <xf numFmtId="0" fontId="3" fillId="49" borderId="55" xfId="0" applyFont="1" applyFill="1" applyBorder="1" applyAlignment="1">
      <alignment horizontal="center"/>
    </xf>
    <xf numFmtId="0" fontId="3" fillId="49" borderId="56" xfId="0" applyFont="1" applyFill="1" applyBorder="1" applyAlignment="1">
      <alignment horizontal="center"/>
    </xf>
    <xf numFmtId="164" fontId="3" fillId="50" borderId="50" xfId="0" applyNumberFormat="1" applyFont="1" applyFill="1" applyBorder="1" applyAlignment="1">
      <alignment horizontal="center"/>
    </xf>
    <xf numFmtId="0" fontId="3" fillId="49" borderId="57" xfId="0" applyFont="1" applyFill="1" applyBorder="1" applyAlignment="1">
      <alignment horizontal="center"/>
    </xf>
    <xf numFmtId="0" fontId="3" fillId="49" borderId="58" xfId="0" applyFont="1" applyFill="1" applyBorder="1" applyAlignment="1">
      <alignment horizontal="center"/>
    </xf>
    <xf numFmtId="0" fontId="3" fillId="49" borderId="59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1" fontId="5" fillId="48" borderId="25" xfId="0" applyNumberFormat="1" applyFont="1" applyFill="1" applyBorder="1" applyAlignment="1">
      <alignment horizontal="center"/>
    </xf>
    <xf numFmtId="164" fontId="3" fillId="35" borderId="26" xfId="0" applyNumberFormat="1" applyFont="1" applyFill="1" applyBorder="1" applyAlignment="1">
      <alignment horizontal="center"/>
    </xf>
    <xf numFmtId="164" fontId="5" fillId="48" borderId="24" xfId="0" applyNumberFormat="1" applyFont="1" applyFill="1" applyBorder="1" applyAlignment="1">
      <alignment horizontal="center"/>
    </xf>
    <xf numFmtId="164" fontId="5" fillId="48" borderId="19" xfId="0" applyNumberFormat="1" applyFont="1" applyFill="1" applyBorder="1" applyAlignment="1">
      <alignment horizontal="center"/>
    </xf>
    <xf numFmtId="164" fontId="5" fillId="48" borderId="20" xfId="0" applyNumberFormat="1" applyFont="1" applyFill="1" applyBorder="1" applyAlignment="1">
      <alignment horizontal="center"/>
    </xf>
    <xf numFmtId="164" fontId="5" fillId="48" borderId="25" xfId="0" applyNumberFormat="1" applyFont="1" applyFill="1" applyBorder="1" applyAlignment="1">
      <alignment horizontal="center"/>
    </xf>
    <xf numFmtId="0" fontId="5" fillId="48" borderId="35" xfId="0" applyFont="1" applyFill="1" applyBorder="1" applyAlignment="1">
      <alignment horizontal="center"/>
    </xf>
    <xf numFmtId="164" fontId="5" fillId="48" borderId="29" xfId="0" applyNumberFormat="1" applyFont="1" applyFill="1" applyBorder="1" applyAlignment="1">
      <alignment horizontal="center"/>
    </xf>
    <xf numFmtId="164" fontId="5" fillId="48" borderId="35" xfId="0" applyNumberFormat="1" applyFont="1" applyFill="1" applyBorder="1" applyAlignment="1">
      <alignment horizontal="center"/>
    </xf>
    <xf numFmtId="164" fontId="5" fillId="48" borderId="51" xfId="0" applyNumberFormat="1" applyFont="1" applyFill="1" applyBorder="1" applyAlignment="1">
      <alignment horizontal="center"/>
    </xf>
    <xf numFmtId="0" fontId="3" fillId="51" borderId="23" xfId="0" applyFont="1" applyFill="1" applyBorder="1" applyAlignment="1">
      <alignment horizontal="center"/>
    </xf>
    <xf numFmtId="0" fontId="3" fillId="51" borderId="39" xfId="0" applyFont="1" applyFill="1" applyBorder="1" applyAlignment="1">
      <alignment horizontal="center"/>
    </xf>
    <xf numFmtId="0" fontId="3" fillId="51" borderId="41" xfId="0" applyFont="1" applyFill="1" applyBorder="1" applyAlignment="1">
      <alignment horizontal="center"/>
    </xf>
    <xf numFmtId="0" fontId="3" fillId="51" borderId="43" xfId="0" applyFont="1" applyFill="1" applyBorder="1" applyAlignment="1">
      <alignment horizontal="center"/>
    </xf>
    <xf numFmtId="0" fontId="3" fillId="51" borderId="48" xfId="0" applyFont="1" applyFill="1" applyBorder="1" applyAlignment="1">
      <alignment horizontal="center"/>
    </xf>
    <xf numFmtId="164" fontId="5" fillId="35" borderId="26" xfId="0" applyNumberFormat="1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1" fontId="3" fillId="48" borderId="19" xfId="0" applyNumberFormat="1" applyFont="1" applyFill="1" applyBorder="1" applyAlignment="1">
      <alignment horizontal="center"/>
    </xf>
    <xf numFmtId="1" fontId="5" fillId="48" borderId="20" xfId="0" applyNumberFormat="1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view="pageBreakPreview" zoomScale="60" zoomScaleNormal="75" workbookViewId="0" topLeftCell="A40">
      <selection activeCell="T36" sqref="T36"/>
    </sheetView>
  </sheetViews>
  <sheetFormatPr defaultColWidth="9.00390625" defaultRowHeight="12.75"/>
  <cols>
    <col min="1" max="1" width="40.875" style="0" customWidth="1"/>
    <col min="2" max="2" width="11.25390625" style="0" customWidth="1"/>
    <col min="3" max="3" width="12.125" style="0" customWidth="1"/>
    <col min="4" max="4" width="11.125" style="0" customWidth="1"/>
    <col min="5" max="6" width="10.25390625" style="0" customWidth="1"/>
    <col min="8" max="8" width="12.75390625" style="0" customWidth="1"/>
    <col min="9" max="9" width="11.375" style="0" customWidth="1"/>
    <col min="10" max="10" width="12.00390625" style="0" customWidth="1"/>
    <col min="11" max="11" width="10.875" style="0" customWidth="1"/>
    <col min="12" max="12" width="12.75390625" style="0" customWidth="1"/>
    <col min="13" max="13" width="13.125" style="0" customWidth="1"/>
    <col min="14" max="14" width="12.625" style="0" customWidth="1"/>
    <col min="15" max="15" width="11.25390625" style="0" customWidth="1"/>
    <col min="16" max="16" width="10.25390625" style="0" customWidth="1"/>
    <col min="18" max="18" width="11.875" style="0" customWidth="1"/>
    <col min="19" max="19" width="11.00390625" style="0" customWidth="1"/>
    <col min="20" max="31" width="12.375" style="0" customWidth="1"/>
  </cols>
  <sheetData>
    <row r="1" spans="1:31" ht="27.75">
      <c r="A1" s="174" t="s">
        <v>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2:31" ht="18.75" thickBot="1">
      <c r="B2" s="5"/>
      <c r="C2" s="5"/>
      <c r="D2" s="5"/>
      <c r="E2" s="5"/>
      <c r="F2" s="5"/>
      <c r="G2" s="5" t="s">
        <v>13</v>
      </c>
      <c r="H2" s="5" t="s">
        <v>48</v>
      </c>
      <c r="I2" s="5"/>
      <c r="J2" s="5"/>
      <c r="K2" s="5" t="s">
        <v>48</v>
      </c>
      <c r="L2" s="5" t="s">
        <v>13</v>
      </c>
      <c r="M2" s="5" t="s">
        <v>13</v>
      </c>
      <c r="N2" s="5" t="s">
        <v>13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 thickBot="1">
      <c r="A3" s="175" t="s">
        <v>16</v>
      </c>
      <c r="B3" s="175" t="s">
        <v>66</v>
      </c>
      <c r="C3" s="178" t="s">
        <v>67</v>
      </c>
      <c r="D3" s="185" t="s">
        <v>17</v>
      </c>
      <c r="E3" s="186"/>
      <c r="F3" s="187"/>
      <c r="G3" s="179" t="s">
        <v>68</v>
      </c>
      <c r="H3" s="175" t="s">
        <v>69</v>
      </c>
      <c r="I3" s="182" t="s">
        <v>17</v>
      </c>
      <c r="J3" s="183"/>
      <c r="K3" s="184"/>
      <c r="L3" s="175" t="s">
        <v>71</v>
      </c>
      <c r="M3" s="175" t="s">
        <v>72</v>
      </c>
      <c r="N3" s="178" t="s">
        <v>73</v>
      </c>
      <c r="O3" s="182" t="s">
        <v>17</v>
      </c>
      <c r="P3" s="183"/>
      <c r="Q3" s="184"/>
      <c r="R3" s="175" t="s">
        <v>74</v>
      </c>
      <c r="S3" s="182" t="s">
        <v>17</v>
      </c>
      <c r="T3" s="184"/>
      <c r="U3" s="175" t="s">
        <v>77</v>
      </c>
      <c r="V3" s="175" t="s">
        <v>40</v>
      </c>
      <c r="W3" s="175" t="s">
        <v>78</v>
      </c>
      <c r="X3" s="175" t="s">
        <v>79</v>
      </c>
      <c r="Y3" s="175" t="s">
        <v>80</v>
      </c>
      <c r="Z3" s="175" t="s">
        <v>79</v>
      </c>
      <c r="AA3" s="175" t="s">
        <v>85</v>
      </c>
      <c r="AB3" s="175" t="s">
        <v>62</v>
      </c>
      <c r="AC3" s="175" t="s">
        <v>79</v>
      </c>
      <c r="AD3" s="175" t="s">
        <v>81</v>
      </c>
      <c r="AE3" s="175" t="s">
        <v>79</v>
      </c>
    </row>
    <row r="4" spans="1:31" ht="12.75" customHeight="1">
      <c r="A4" s="176"/>
      <c r="B4" s="176"/>
      <c r="C4" s="176"/>
      <c r="D4" s="175" t="s">
        <v>18</v>
      </c>
      <c r="E4" s="175" t="s">
        <v>19</v>
      </c>
      <c r="F4" s="175" t="s">
        <v>20</v>
      </c>
      <c r="G4" s="176"/>
      <c r="H4" s="176"/>
      <c r="I4" s="175" t="s">
        <v>18</v>
      </c>
      <c r="J4" s="175" t="s">
        <v>70</v>
      </c>
      <c r="K4" s="175" t="s">
        <v>20</v>
      </c>
      <c r="L4" s="176"/>
      <c r="M4" s="176"/>
      <c r="N4" s="180"/>
      <c r="O4" s="175" t="s">
        <v>18</v>
      </c>
      <c r="P4" s="175" t="s">
        <v>19</v>
      </c>
      <c r="Q4" s="175" t="s">
        <v>20</v>
      </c>
      <c r="R4" s="176"/>
      <c r="S4" s="175" t="s">
        <v>75</v>
      </c>
      <c r="T4" s="175" t="s">
        <v>76</v>
      </c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1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80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31" ht="22.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81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</row>
    <row r="7" spans="1:31" ht="18.7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8.75" thickBot="1">
      <c r="A8" s="12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8.75" thickBot="1">
      <c r="A9" s="13" t="s">
        <v>43</v>
      </c>
      <c r="B9" s="134">
        <v>1300</v>
      </c>
      <c r="C9" s="24">
        <f>D9+E9+F9</f>
        <v>1300</v>
      </c>
      <c r="D9" s="16">
        <v>1200</v>
      </c>
      <c r="E9" s="14"/>
      <c r="F9" s="15">
        <v>100</v>
      </c>
      <c r="G9" s="124">
        <f>C9/B9*100</f>
        <v>100</v>
      </c>
      <c r="H9" s="130">
        <f>I9+J9+K9</f>
        <v>3030</v>
      </c>
      <c r="I9" s="120">
        <v>2760</v>
      </c>
      <c r="J9" s="112"/>
      <c r="K9" s="172">
        <v>270</v>
      </c>
      <c r="L9" s="114">
        <f>H9/C9*10</f>
        <v>23.30769230769231</v>
      </c>
      <c r="M9" s="111"/>
      <c r="N9" s="155">
        <f>O9+P9+Q9</f>
        <v>400</v>
      </c>
      <c r="O9" s="14">
        <v>400</v>
      </c>
      <c r="P9" s="18"/>
      <c r="Q9" s="19"/>
      <c r="R9" s="14">
        <f aca="true" t="shared" si="0" ref="R9:R15">S9+T9</f>
        <v>1100</v>
      </c>
      <c r="S9" s="173"/>
      <c r="T9" s="14">
        <v>1100</v>
      </c>
      <c r="U9" s="64">
        <v>55</v>
      </c>
      <c r="V9" s="65">
        <v>55</v>
      </c>
      <c r="W9" s="65">
        <v>55</v>
      </c>
      <c r="X9" s="72"/>
      <c r="Y9" s="76"/>
      <c r="Z9" s="80"/>
      <c r="AA9" s="164"/>
      <c r="AB9" s="84"/>
      <c r="AC9" s="88"/>
      <c r="AD9" s="92"/>
      <c r="AE9" s="96"/>
    </row>
    <row r="10" spans="1:31" ht="18.75" thickBot="1">
      <c r="A10" s="20" t="s">
        <v>8</v>
      </c>
      <c r="B10" s="62">
        <v>900</v>
      </c>
      <c r="C10" s="24">
        <f>D10+E10+F10</f>
        <v>900</v>
      </c>
      <c r="D10" s="23">
        <v>600</v>
      </c>
      <c r="E10" s="21">
        <v>100</v>
      </c>
      <c r="F10" s="22">
        <v>200</v>
      </c>
      <c r="G10" s="124">
        <f>C10/B10*100</f>
        <v>100</v>
      </c>
      <c r="H10" s="130">
        <f>I10+J10+K10</f>
        <v>1007</v>
      </c>
      <c r="I10" s="123">
        <v>930</v>
      </c>
      <c r="J10" s="114"/>
      <c r="K10" s="154">
        <v>77</v>
      </c>
      <c r="L10" s="114">
        <f>H10/C10*10</f>
        <v>11.188888888888888</v>
      </c>
      <c r="M10" s="113"/>
      <c r="N10" s="155">
        <f>O10+P10+Q10</f>
        <v>200</v>
      </c>
      <c r="O10" s="21">
        <v>200</v>
      </c>
      <c r="P10" s="18"/>
      <c r="Q10" s="19"/>
      <c r="R10" s="21"/>
      <c r="S10" s="173"/>
      <c r="T10" s="14"/>
      <c r="U10" s="66">
        <v>500</v>
      </c>
      <c r="V10" s="67">
        <v>500</v>
      </c>
      <c r="W10" s="67">
        <v>440</v>
      </c>
      <c r="X10" s="73">
        <v>440</v>
      </c>
      <c r="Y10" s="77"/>
      <c r="Z10" s="81"/>
      <c r="AA10" s="165"/>
      <c r="AB10" s="85">
        <v>200</v>
      </c>
      <c r="AC10" s="89">
        <v>200</v>
      </c>
      <c r="AD10" s="93">
        <v>350</v>
      </c>
      <c r="AE10" s="97">
        <v>180</v>
      </c>
    </row>
    <row r="11" spans="1:31" ht="18.75" thickBot="1">
      <c r="A11" s="20" t="s">
        <v>0</v>
      </c>
      <c r="B11" s="62">
        <v>2743</v>
      </c>
      <c r="C11" s="24">
        <f>D11+E11+F11</f>
        <v>2743</v>
      </c>
      <c r="D11" s="23">
        <v>1845</v>
      </c>
      <c r="E11" s="21">
        <v>751</v>
      </c>
      <c r="F11" s="22">
        <v>147</v>
      </c>
      <c r="G11" s="124">
        <f>C11/B11*100</f>
        <v>100</v>
      </c>
      <c r="H11" s="130">
        <f>I11+J11+K11</f>
        <v>3538</v>
      </c>
      <c r="I11" s="123">
        <v>2787</v>
      </c>
      <c r="J11" s="156">
        <v>751</v>
      </c>
      <c r="K11" s="115"/>
      <c r="L11" s="114">
        <f>H11/C11*10</f>
        <v>12.898286547575648</v>
      </c>
      <c r="M11" s="113"/>
      <c r="N11" s="155">
        <f>O11+P11+Q11</f>
        <v>600</v>
      </c>
      <c r="O11" s="21">
        <v>600</v>
      </c>
      <c r="P11" s="18"/>
      <c r="Q11" s="19"/>
      <c r="R11" s="21"/>
      <c r="S11" s="173"/>
      <c r="T11" s="21"/>
      <c r="U11" s="66">
        <v>1046</v>
      </c>
      <c r="V11" s="67">
        <v>1046</v>
      </c>
      <c r="W11" s="67">
        <v>1940</v>
      </c>
      <c r="X11" s="73">
        <v>2998</v>
      </c>
      <c r="Y11" s="77">
        <v>4200</v>
      </c>
      <c r="Z11" s="81">
        <v>3409</v>
      </c>
      <c r="AA11" s="165"/>
      <c r="AB11" s="85">
        <v>1192</v>
      </c>
      <c r="AC11" s="89">
        <v>1192</v>
      </c>
      <c r="AD11" s="93">
        <v>1000</v>
      </c>
      <c r="AE11" s="97">
        <v>1589</v>
      </c>
    </row>
    <row r="12" spans="1:31" ht="18.75" thickBot="1">
      <c r="A12" s="20" t="s">
        <v>1</v>
      </c>
      <c r="B12" s="62">
        <v>830</v>
      </c>
      <c r="C12" s="24">
        <f>D12+E12+F12</f>
        <v>830</v>
      </c>
      <c r="D12" s="23">
        <v>600</v>
      </c>
      <c r="E12" s="21">
        <v>100</v>
      </c>
      <c r="F12" s="22">
        <v>130</v>
      </c>
      <c r="G12" s="124">
        <f>C12/B12*100</f>
        <v>100</v>
      </c>
      <c r="H12" s="130">
        <f>I12+J12+K12</f>
        <v>1020</v>
      </c>
      <c r="I12" s="123">
        <v>1020</v>
      </c>
      <c r="J12" s="114"/>
      <c r="K12" s="115"/>
      <c r="L12" s="114">
        <f>H12/C12*10</f>
        <v>12.289156626506024</v>
      </c>
      <c r="M12" s="113"/>
      <c r="N12" s="155">
        <f>O12+P12+Q12</f>
        <v>250</v>
      </c>
      <c r="O12" s="21">
        <v>250</v>
      </c>
      <c r="P12" s="18"/>
      <c r="Q12" s="19"/>
      <c r="R12" s="21">
        <f t="shared" si="0"/>
        <v>360</v>
      </c>
      <c r="S12" s="173"/>
      <c r="T12" s="21">
        <v>360</v>
      </c>
      <c r="U12" s="66">
        <v>283</v>
      </c>
      <c r="V12" s="67">
        <v>283</v>
      </c>
      <c r="W12" s="67">
        <v>448</v>
      </c>
      <c r="X12" s="73">
        <v>263</v>
      </c>
      <c r="Y12" s="77"/>
      <c r="Z12" s="81"/>
      <c r="AA12" s="165"/>
      <c r="AB12" s="85">
        <v>328</v>
      </c>
      <c r="AC12" s="89">
        <v>328</v>
      </c>
      <c r="AD12" s="93">
        <v>400</v>
      </c>
      <c r="AE12" s="97">
        <v>76</v>
      </c>
    </row>
    <row r="13" spans="1:31" ht="18.75" thickBot="1">
      <c r="A13" s="20" t="s">
        <v>2</v>
      </c>
      <c r="B13" s="62">
        <v>750</v>
      </c>
      <c r="C13" s="24">
        <f>D13+E13+F13</f>
        <v>750</v>
      </c>
      <c r="D13" s="23">
        <v>700</v>
      </c>
      <c r="E13" s="21"/>
      <c r="F13" s="22">
        <v>50</v>
      </c>
      <c r="G13" s="124">
        <f>C13/B13*100</f>
        <v>100</v>
      </c>
      <c r="H13" s="130">
        <f>I13+J13+K13</f>
        <v>1616</v>
      </c>
      <c r="I13" s="123">
        <v>1500</v>
      </c>
      <c r="J13" s="114"/>
      <c r="K13" s="154">
        <v>116</v>
      </c>
      <c r="L13" s="114">
        <f aca="true" t="shared" si="1" ref="L13:L23">H13/C13*10</f>
        <v>21.546666666666667</v>
      </c>
      <c r="M13" s="113"/>
      <c r="N13" s="155">
        <f aca="true" t="shared" si="2" ref="N13:N27">O13+P13+Q13</f>
        <v>340</v>
      </c>
      <c r="O13" s="21">
        <v>340</v>
      </c>
      <c r="P13" s="18"/>
      <c r="Q13" s="19"/>
      <c r="R13" s="21">
        <f t="shared" si="0"/>
        <v>150</v>
      </c>
      <c r="S13" s="173">
        <v>150</v>
      </c>
      <c r="T13" s="21"/>
      <c r="U13" s="66">
        <v>320</v>
      </c>
      <c r="V13" s="67">
        <v>320</v>
      </c>
      <c r="W13" s="67">
        <v>256</v>
      </c>
      <c r="X13" s="73">
        <v>256</v>
      </c>
      <c r="Y13" s="77"/>
      <c r="Z13" s="81"/>
      <c r="AA13" s="165"/>
      <c r="AB13" s="85">
        <v>250</v>
      </c>
      <c r="AC13" s="89">
        <v>250</v>
      </c>
      <c r="AD13" s="93">
        <v>200</v>
      </c>
      <c r="AE13" s="97">
        <v>148</v>
      </c>
    </row>
    <row r="14" spans="1:31" ht="18.75" thickBot="1">
      <c r="A14" s="20" t="s">
        <v>3</v>
      </c>
      <c r="B14" s="62">
        <v>2310</v>
      </c>
      <c r="C14" s="24">
        <f aca="true" t="shared" si="3" ref="C14:C23">D14+E14+F14</f>
        <v>2310</v>
      </c>
      <c r="D14" s="23">
        <v>2110</v>
      </c>
      <c r="E14" s="21"/>
      <c r="F14" s="22">
        <v>200</v>
      </c>
      <c r="G14" s="124">
        <f aca="true" t="shared" si="4" ref="G14:G23">C14/B14*100</f>
        <v>100</v>
      </c>
      <c r="H14" s="130">
        <f aca="true" t="shared" si="5" ref="H14:H23">I14+J14+K14</f>
        <v>8303</v>
      </c>
      <c r="I14" s="123">
        <v>7575</v>
      </c>
      <c r="J14" s="114"/>
      <c r="K14" s="154">
        <v>728</v>
      </c>
      <c r="L14" s="114">
        <f t="shared" si="1"/>
        <v>35.943722943722946</v>
      </c>
      <c r="M14" s="113"/>
      <c r="N14" s="155">
        <f t="shared" si="2"/>
        <v>600</v>
      </c>
      <c r="O14" s="21">
        <v>600</v>
      </c>
      <c r="P14" s="18"/>
      <c r="Q14" s="19"/>
      <c r="R14" s="21">
        <f t="shared" si="0"/>
        <v>2100</v>
      </c>
      <c r="S14" s="173">
        <v>2100</v>
      </c>
      <c r="T14" s="21"/>
      <c r="U14" s="66">
        <v>320</v>
      </c>
      <c r="V14" s="67">
        <v>320</v>
      </c>
      <c r="W14" s="67">
        <v>1000</v>
      </c>
      <c r="X14" s="73">
        <v>545</v>
      </c>
      <c r="Y14" s="77">
        <v>623</v>
      </c>
      <c r="Z14" s="81">
        <v>623</v>
      </c>
      <c r="AA14" s="165"/>
      <c r="AB14" s="85">
        <v>700</v>
      </c>
      <c r="AC14" s="89">
        <v>615</v>
      </c>
      <c r="AD14" s="93">
        <v>800</v>
      </c>
      <c r="AE14" s="97">
        <v>436</v>
      </c>
    </row>
    <row r="15" spans="1:31" ht="18.75" thickBot="1">
      <c r="A15" s="20" t="s">
        <v>12</v>
      </c>
      <c r="B15" s="62">
        <v>1650</v>
      </c>
      <c r="C15" s="24">
        <f t="shared" si="3"/>
        <v>1650</v>
      </c>
      <c r="D15" s="23">
        <v>1650</v>
      </c>
      <c r="E15" s="21"/>
      <c r="F15" s="22"/>
      <c r="G15" s="124">
        <f t="shared" si="4"/>
        <v>100</v>
      </c>
      <c r="H15" s="130">
        <f t="shared" si="5"/>
        <v>3875</v>
      </c>
      <c r="I15" s="123">
        <v>3875</v>
      </c>
      <c r="J15" s="114"/>
      <c r="K15" s="115"/>
      <c r="L15" s="114">
        <f t="shared" si="1"/>
        <v>23.484848484848484</v>
      </c>
      <c r="M15" s="113"/>
      <c r="N15" s="155">
        <f t="shared" si="2"/>
        <v>453</v>
      </c>
      <c r="O15" s="21">
        <v>453</v>
      </c>
      <c r="P15" s="18"/>
      <c r="Q15" s="19"/>
      <c r="R15" s="21">
        <f t="shared" si="0"/>
        <v>705</v>
      </c>
      <c r="S15" s="173">
        <v>705</v>
      </c>
      <c r="T15" s="21"/>
      <c r="U15" s="66"/>
      <c r="V15" s="67"/>
      <c r="W15" s="67"/>
      <c r="X15" s="73"/>
      <c r="Y15" s="77"/>
      <c r="Z15" s="81"/>
      <c r="AA15" s="165"/>
      <c r="AB15" s="85"/>
      <c r="AC15" s="89"/>
      <c r="AD15" s="93"/>
      <c r="AE15" s="97"/>
    </row>
    <row r="16" spans="1:31" ht="18.75" thickBot="1">
      <c r="A16" s="20" t="s">
        <v>10</v>
      </c>
      <c r="B16" s="62">
        <v>1900</v>
      </c>
      <c r="C16" s="24">
        <f t="shared" si="3"/>
        <v>1900</v>
      </c>
      <c r="D16" s="23">
        <v>1700</v>
      </c>
      <c r="E16" s="21"/>
      <c r="F16" s="22">
        <v>200</v>
      </c>
      <c r="G16" s="124">
        <f t="shared" si="4"/>
        <v>100</v>
      </c>
      <c r="H16" s="130">
        <f t="shared" si="5"/>
        <v>2850</v>
      </c>
      <c r="I16" s="123">
        <v>2550</v>
      </c>
      <c r="J16" s="114"/>
      <c r="K16" s="154">
        <v>300</v>
      </c>
      <c r="L16" s="114">
        <f t="shared" si="1"/>
        <v>15</v>
      </c>
      <c r="M16" s="113"/>
      <c r="N16" s="155">
        <f t="shared" si="2"/>
        <v>421</v>
      </c>
      <c r="O16" s="21">
        <v>421</v>
      </c>
      <c r="P16" s="18"/>
      <c r="Q16" s="19"/>
      <c r="R16" s="21"/>
      <c r="S16" s="173"/>
      <c r="T16" s="21" t="s">
        <v>65</v>
      </c>
      <c r="U16" s="66">
        <v>640</v>
      </c>
      <c r="V16" s="67">
        <v>640</v>
      </c>
      <c r="W16" s="67">
        <v>543</v>
      </c>
      <c r="X16" s="73">
        <v>652</v>
      </c>
      <c r="Y16" s="77"/>
      <c r="Z16" s="81"/>
      <c r="AA16" s="165"/>
      <c r="AB16" s="85">
        <v>350</v>
      </c>
      <c r="AC16" s="89">
        <v>252</v>
      </c>
      <c r="AD16" s="93">
        <v>480</v>
      </c>
      <c r="AE16" s="97">
        <v>296</v>
      </c>
    </row>
    <row r="17" spans="1:31" ht="18.75" thickBot="1">
      <c r="A17" s="20" t="s">
        <v>44</v>
      </c>
      <c r="B17" s="62">
        <v>310</v>
      </c>
      <c r="C17" s="24">
        <f t="shared" si="3"/>
        <v>310</v>
      </c>
      <c r="D17" s="23">
        <v>283</v>
      </c>
      <c r="E17" s="21">
        <v>27</v>
      </c>
      <c r="F17" s="22"/>
      <c r="G17" s="124">
        <f t="shared" si="4"/>
        <v>100</v>
      </c>
      <c r="H17" s="130">
        <f t="shared" si="5"/>
        <v>672</v>
      </c>
      <c r="I17" s="123">
        <v>595</v>
      </c>
      <c r="J17" s="156">
        <v>77</v>
      </c>
      <c r="K17" s="115"/>
      <c r="L17" s="114">
        <f t="shared" si="1"/>
        <v>21.67741935483871</v>
      </c>
      <c r="M17" s="113"/>
      <c r="N17" s="155">
        <f t="shared" si="2"/>
        <v>123.8</v>
      </c>
      <c r="O17" s="21">
        <v>123.8</v>
      </c>
      <c r="P17" s="18"/>
      <c r="Q17" s="19"/>
      <c r="R17" s="21">
        <f>S17+T17</f>
        <v>96</v>
      </c>
      <c r="S17" s="173">
        <v>96</v>
      </c>
      <c r="T17" s="21"/>
      <c r="U17" s="66"/>
      <c r="V17" s="67"/>
      <c r="W17" s="67"/>
      <c r="X17" s="73"/>
      <c r="Y17" s="77"/>
      <c r="Z17" s="81"/>
      <c r="AA17" s="165"/>
      <c r="AB17" s="85"/>
      <c r="AC17" s="89"/>
      <c r="AD17" s="93"/>
      <c r="AE17" s="97"/>
    </row>
    <row r="18" spans="1:31" ht="18.75" thickBot="1">
      <c r="A18" s="20" t="s">
        <v>11</v>
      </c>
      <c r="B18" s="62">
        <v>1550</v>
      </c>
      <c r="C18" s="24">
        <f t="shared" si="3"/>
        <v>1550</v>
      </c>
      <c r="D18" s="23">
        <v>1550</v>
      </c>
      <c r="E18" s="21"/>
      <c r="F18" s="22"/>
      <c r="G18" s="124">
        <f t="shared" si="4"/>
        <v>100</v>
      </c>
      <c r="H18" s="130">
        <f t="shared" si="5"/>
        <v>3745</v>
      </c>
      <c r="I18" s="123">
        <v>3745</v>
      </c>
      <c r="J18" s="114"/>
      <c r="K18" s="115"/>
      <c r="L18" s="114">
        <f t="shared" si="1"/>
        <v>24.161290322580644</v>
      </c>
      <c r="M18" s="113"/>
      <c r="N18" s="155">
        <f t="shared" si="2"/>
        <v>400</v>
      </c>
      <c r="O18" s="21">
        <v>400</v>
      </c>
      <c r="P18" s="18"/>
      <c r="Q18" s="19"/>
      <c r="R18" s="21">
        <f>S18+T18</f>
        <v>260</v>
      </c>
      <c r="S18" s="173">
        <v>260</v>
      </c>
      <c r="T18" s="21"/>
      <c r="U18" s="66"/>
      <c r="V18" s="67"/>
      <c r="W18" s="67"/>
      <c r="X18" s="73"/>
      <c r="Y18" s="77"/>
      <c r="Z18" s="81"/>
      <c r="AA18" s="165"/>
      <c r="AB18" s="85"/>
      <c r="AC18" s="89"/>
      <c r="AD18" s="93"/>
      <c r="AE18" s="97"/>
    </row>
    <row r="19" spans="1:31" ht="18.75" thickBot="1">
      <c r="A19" s="20" t="s">
        <v>9</v>
      </c>
      <c r="B19" s="62">
        <v>2800</v>
      </c>
      <c r="C19" s="24">
        <f t="shared" si="3"/>
        <v>2800</v>
      </c>
      <c r="D19" s="23">
        <v>2800</v>
      </c>
      <c r="E19" s="21"/>
      <c r="F19" s="22"/>
      <c r="G19" s="124">
        <f t="shared" si="4"/>
        <v>100</v>
      </c>
      <c r="H19" s="130">
        <f t="shared" si="5"/>
        <v>3500</v>
      </c>
      <c r="I19" s="123">
        <v>3500</v>
      </c>
      <c r="J19" s="114"/>
      <c r="K19" s="115"/>
      <c r="L19" s="114">
        <f t="shared" si="1"/>
        <v>12.5</v>
      </c>
      <c r="M19" s="123"/>
      <c r="N19" s="155">
        <f t="shared" si="2"/>
        <v>330</v>
      </c>
      <c r="O19" s="21">
        <v>330</v>
      </c>
      <c r="P19" s="18"/>
      <c r="Q19" s="19"/>
      <c r="R19" s="21">
        <f>S19+T19</f>
        <v>970</v>
      </c>
      <c r="S19" s="173"/>
      <c r="T19" s="21">
        <v>970</v>
      </c>
      <c r="U19" s="66"/>
      <c r="V19" s="67"/>
      <c r="W19" s="67"/>
      <c r="X19" s="73"/>
      <c r="Y19" s="77"/>
      <c r="Z19" s="81"/>
      <c r="AA19" s="165"/>
      <c r="AB19" s="85"/>
      <c r="AC19" s="89"/>
      <c r="AD19" s="93"/>
      <c r="AE19" s="97"/>
    </row>
    <row r="20" spans="1:31" ht="18.75" thickBot="1">
      <c r="A20" s="20" t="s">
        <v>4</v>
      </c>
      <c r="B20" s="62">
        <v>5330</v>
      </c>
      <c r="C20" s="24">
        <f t="shared" si="3"/>
        <v>5330</v>
      </c>
      <c r="D20" s="23">
        <v>5100</v>
      </c>
      <c r="E20" s="21"/>
      <c r="F20" s="22">
        <v>230</v>
      </c>
      <c r="G20" s="124">
        <f t="shared" si="4"/>
        <v>100</v>
      </c>
      <c r="H20" s="130">
        <f t="shared" si="5"/>
        <v>13959</v>
      </c>
      <c r="I20" s="123">
        <v>13174</v>
      </c>
      <c r="J20" s="114"/>
      <c r="K20" s="154">
        <v>785</v>
      </c>
      <c r="L20" s="114">
        <f t="shared" si="1"/>
        <v>26.18949343339587</v>
      </c>
      <c r="M20" s="113"/>
      <c r="N20" s="155">
        <f t="shared" si="2"/>
        <v>1500</v>
      </c>
      <c r="O20" s="21">
        <v>1500</v>
      </c>
      <c r="P20" s="18"/>
      <c r="Q20" s="19"/>
      <c r="R20" s="21">
        <f>S20+T20</f>
        <v>1200</v>
      </c>
      <c r="S20" s="173"/>
      <c r="T20" s="21">
        <v>1200</v>
      </c>
      <c r="U20" s="66">
        <v>193</v>
      </c>
      <c r="V20" s="67">
        <v>193</v>
      </c>
      <c r="W20" s="67">
        <v>482</v>
      </c>
      <c r="X20" s="73">
        <v>482</v>
      </c>
      <c r="Y20" s="77">
        <v>1300</v>
      </c>
      <c r="Z20" s="81">
        <v>875</v>
      </c>
      <c r="AA20" s="165"/>
      <c r="AB20" s="85"/>
      <c r="AC20" s="89"/>
      <c r="AD20" s="93"/>
      <c r="AE20" s="97"/>
    </row>
    <row r="21" spans="1:31" ht="18.75" thickBot="1">
      <c r="A21" s="20" t="s">
        <v>5</v>
      </c>
      <c r="B21" s="62">
        <v>800</v>
      </c>
      <c r="C21" s="24">
        <f t="shared" si="3"/>
        <v>800</v>
      </c>
      <c r="D21" s="23">
        <v>800</v>
      </c>
      <c r="E21" s="21"/>
      <c r="F21" s="22"/>
      <c r="G21" s="124">
        <f t="shared" si="4"/>
        <v>100</v>
      </c>
      <c r="H21" s="130">
        <f t="shared" si="5"/>
        <v>1600</v>
      </c>
      <c r="I21" s="123">
        <v>1600</v>
      </c>
      <c r="J21" s="114"/>
      <c r="K21" s="115"/>
      <c r="L21" s="114">
        <f t="shared" si="1"/>
        <v>20</v>
      </c>
      <c r="M21" s="113"/>
      <c r="N21" s="155">
        <f t="shared" si="2"/>
        <v>200</v>
      </c>
      <c r="O21" s="21">
        <v>200</v>
      </c>
      <c r="P21" s="18"/>
      <c r="Q21" s="19"/>
      <c r="R21" s="21"/>
      <c r="S21" s="173"/>
      <c r="T21" s="21"/>
      <c r="U21" s="66"/>
      <c r="V21" s="67"/>
      <c r="W21" s="67"/>
      <c r="X21" s="73"/>
      <c r="Y21" s="77"/>
      <c r="Z21" s="81"/>
      <c r="AA21" s="165"/>
      <c r="AB21" s="85"/>
      <c r="AC21" s="89"/>
      <c r="AD21" s="93"/>
      <c r="AE21" s="97"/>
    </row>
    <row r="22" spans="1:31" ht="18.75" thickBot="1">
      <c r="A22" s="20" t="s">
        <v>6</v>
      </c>
      <c r="B22" s="62">
        <v>260</v>
      </c>
      <c r="C22" s="24">
        <f t="shared" si="3"/>
        <v>260</v>
      </c>
      <c r="D22" s="23">
        <v>260</v>
      </c>
      <c r="E22" s="21"/>
      <c r="F22" s="22"/>
      <c r="G22" s="124">
        <f t="shared" si="4"/>
        <v>100</v>
      </c>
      <c r="H22" s="130">
        <f t="shared" si="5"/>
        <v>650</v>
      </c>
      <c r="I22" s="123">
        <v>650</v>
      </c>
      <c r="J22" s="114"/>
      <c r="K22" s="115"/>
      <c r="L22" s="114">
        <f t="shared" si="1"/>
        <v>25</v>
      </c>
      <c r="M22" s="113"/>
      <c r="N22" s="155">
        <f t="shared" si="2"/>
        <v>75</v>
      </c>
      <c r="O22" s="21">
        <v>75</v>
      </c>
      <c r="P22" s="18"/>
      <c r="Q22" s="19"/>
      <c r="R22" s="21">
        <f>S22+T22</f>
        <v>20</v>
      </c>
      <c r="S22" s="173">
        <v>20</v>
      </c>
      <c r="T22" s="21"/>
      <c r="U22" s="66"/>
      <c r="V22" s="67"/>
      <c r="W22" s="67"/>
      <c r="X22" s="73"/>
      <c r="Y22" s="77"/>
      <c r="Z22" s="81"/>
      <c r="AA22" s="165"/>
      <c r="AB22" s="85"/>
      <c r="AC22" s="89"/>
      <c r="AD22" s="93"/>
      <c r="AE22" s="97"/>
    </row>
    <row r="23" spans="1:31" ht="18.75" thickBot="1">
      <c r="A23" s="20" t="s">
        <v>36</v>
      </c>
      <c r="B23" s="62">
        <v>3500</v>
      </c>
      <c r="C23" s="24">
        <f t="shared" si="3"/>
        <v>3500</v>
      </c>
      <c r="D23" s="23">
        <v>3000</v>
      </c>
      <c r="E23" s="21">
        <v>200</v>
      </c>
      <c r="F23" s="22">
        <v>300</v>
      </c>
      <c r="G23" s="124">
        <f t="shared" si="4"/>
        <v>100</v>
      </c>
      <c r="H23" s="130">
        <f t="shared" si="5"/>
        <v>7000</v>
      </c>
      <c r="I23" s="123">
        <v>6000</v>
      </c>
      <c r="J23" s="156">
        <v>400</v>
      </c>
      <c r="K23" s="154">
        <v>600</v>
      </c>
      <c r="L23" s="114">
        <f t="shared" si="1"/>
        <v>20</v>
      </c>
      <c r="M23" s="113"/>
      <c r="N23" s="155">
        <f t="shared" si="2"/>
        <v>700</v>
      </c>
      <c r="O23" s="21">
        <v>700</v>
      </c>
      <c r="P23" s="18"/>
      <c r="Q23" s="19"/>
      <c r="R23" s="21">
        <f>S23+T23</f>
        <v>850</v>
      </c>
      <c r="S23" s="173"/>
      <c r="T23" s="21">
        <v>850</v>
      </c>
      <c r="U23" s="66">
        <v>100</v>
      </c>
      <c r="V23" s="67">
        <v>100</v>
      </c>
      <c r="W23" s="67">
        <v>80</v>
      </c>
      <c r="X23" s="73">
        <v>73</v>
      </c>
      <c r="Y23" s="77"/>
      <c r="Z23" s="81"/>
      <c r="AA23" s="165"/>
      <c r="AB23" s="85">
        <v>180</v>
      </c>
      <c r="AC23" s="89">
        <v>64</v>
      </c>
      <c r="AD23" s="93">
        <v>200</v>
      </c>
      <c r="AE23" s="97">
        <v>251</v>
      </c>
    </row>
    <row r="24" spans="1:31" ht="18.75" thickBot="1">
      <c r="A24" s="20" t="s">
        <v>38</v>
      </c>
      <c r="B24" s="62">
        <v>2500</v>
      </c>
      <c r="C24" s="24">
        <f>D24+E24+F24</f>
        <v>2500</v>
      </c>
      <c r="D24" s="23">
        <v>2133</v>
      </c>
      <c r="E24" s="21">
        <v>127</v>
      </c>
      <c r="F24" s="22">
        <v>240</v>
      </c>
      <c r="G24" s="124">
        <f>C24/B24*100</f>
        <v>100</v>
      </c>
      <c r="H24" s="130">
        <f>I24+J24+K24</f>
        <v>6884</v>
      </c>
      <c r="I24" s="123">
        <v>5334</v>
      </c>
      <c r="J24" s="156">
        <v>401</v>
      </c>
      <c r="K24" s="154">
        <v>1149</v>
      </c>
      <c r="L24" s="114">
        <f>H24/C24*10</f>
        <v>27.536</v>
      </c>
      <c r="M24" s="113"/>
      <c r="N24" s="128">
        <f t="shared" si="2"/>
        <v>1000</v>
      </c>
      <c r="O24" s="21">
        <v>1000</v>
      </c>
      <c r="P24" s="18"/>
      <c r="Q24" s="19"/>
      <c r="R24" s="21">
        <f>S24+T24</f>
        <v>800</v>
      </c>
      <c r="S24" s="173"/>
      <c r="T24" s="21">
        <v>800</v>
      </c>
      <c r="U24" s="66">
        <v>200</v>
      </c>
      <c r="V24" s="67">
        <v>200</v>
      </c>
      <c r="W24" s="67">
        <v>450</v>
      </c>
      <c r="X24" s="73"/>
      <c r="Y24" s="77">
        <v>2434</v>
      </c>
      <c r="Z24" s="81" t="s">
        <v>13</v>
      </c>
      <c r="AA24" s="165">
        <v>2467</v>
      </c>
      <c r="AB24" s="85"/>
      <c r="AC24" s="89"/>
      <c r="AD24" s="93"/>
      <c r="AE24" s="97"/>
    </row>
    <row r="25" spans="1:31" ht="18.75" thickBot="1">
      <c r="A25" s="20" t="s">
        <v>37</v>
      </c>
      <c r="B25" s="62">
        <v>300</v>
      </c>
      <c r="C25" s="24">
        <f>D25+E25+F25</f>
        <v>300</v>
      </c>
      <c r="D25" s="23">
        <v>300</v>
      </c>
      <c r="E25" s="21"/>
      <c r="F25" s="22"/>
      <c r="G25" s="124">
        <f>C25/B25*100</f>
        <v>100</v>
      </c>
      <c r="H25" s="130">
        <f>I25+J25+K25</f>
        <v>600</v>
      </c>
      <c r="I25" s="123">
        <v>600</v>
      </c>
      <c r="J25" s="114"/>
      <c r="K25" s="115"/>
      <c r="L25" s="114">
        <f>H25/C25*10</f>
        <v>20</v>
      </c>
      <c r="M25" s="113"/>
      <c r="N25" s="155">
        <f t="shared" si="2"/>
        <v>85</v>
      </c>
      <c r="O25" s="21">
        <v>85</v>
      </c>
      <c r="P25" s="18"/>
      <c r="Q25" s="19"/>
      <c r="R25" s="21"/>
      <c r="S25" s="173"/>
      <c r="T25" s="21"/>
      <c r="U25" s="66"/>
      <c r="V25" s="67"/>
      <c r="W25" s="67"/>
      <c r="X25" s="73"/>
      <c r="Y25" s="77"/>
      <c r="Z25" s="81"/>
      <c r="AA25" s="165"/>
      <c r="AB25" s="85"/>
      <c r="AC25" s="89"/>
      <c r="AD25" s="93"/>
      <c r="AE25" s="97"/>
    </row>
    <row r="26" spans="1:31" ht="18.75" thickBot="1">
      <c r="A26" s="20" t="s">
        <v>39</v>
      </c>
      <c r="B26" s="62">
        <v>280</v>
      </c>
      <c r="C26" s="24">
        <f>D26+E26+F26</f>
        <v>280</v>
      </c>
      <c r="D26" s="23">
        <v>280</v>
      </c>
      <c r="E26" s="21"/>
      <c r="F26" s="22"/>
      <c r="G26" s="124">
        <f>C26/B26*100</f>
        <v>100</v>
      </c>
      <c r="H26" s="130">
        <f>I26+J26+K26</f>
        <v>588</v>
      </c>
      <c r="I26" s="123">
        <v>588</v>
      </c>
      <c r="J26" s="114"/>
      <c r="K26" s="115"/>
      <c r="L26" s="114">
        <f>H26/C26*10</f>
        <v>21</v>
      </c>
      <c r="M26" s="113"/>
      <c r="N26" s="155">
        <f t="shared" si="2"/>
        <v>100</v>
      </c>
      <c r="O26" s="21">
        <v>100</v>
      </c>
      <c r="P26" s="18"/>
      <c r="Q26" s="19"/>
      <c r="R26" s="21">
        <f>S26+T26</f>
        <v>100</v>
      </c>
      <c r="S26" s="173">
        <v>100</v>
      </c>
      <c r="T26" s="21"/>
      <c r="U26" s="66"/>
      <c r="V26" s="67"/>
      <c r="W26" s="67"/>
      <c r="X26" s="73"/>
      <c r="Y26" s="77"/>
      <c r="Z26" s="81"/>
      <c r="AA26" s="165"/>
      <c r="AB26" s="85"/>
      <c r="AC26" s="89"/>
      <c r="AD26" s="93"/>
      <c r="AE26" s="97"/>
    </row>
    <row r="27" spans="1:31" ht="18.75" thickBot="1">
      <c r="A27" s="27" t="s">
        <v>41</v>
      </c>
      <c r="B27" s="62">
        <v>300</v>
      </c>
      <c r="C27" s="24">
        <f>D27+E27+F27</f>
        <v>300</v>
      </c>
      <c r="D27" s="23">
        <v>300</v>
      </c>
      <c r="E27" s="21"/>
      <c r="F27" s="22"/>
      <c r="G27" s="124">
        <f>C27/B27*100</f>
        <v>100</v>
      </c>
      <c r="H27" s="130">
        <f>I27+J27+K27</f>
        <v>600</v>
      </c>
      <c r="I27" s="123">
        <v>600</v>
      </c>
      <c r="J27" s="114"/>
      <c r="K27" s="115"/>
      <c r="L27" s="114">
        <f>H27/C27*10</f>
        <v>20</v>
      </c>
      <c r="M27" s="113"/>
      <c r="N27" s="155">
        <f t="shared" si="2"/>
        <v>110</v>
      </c>
      <c r="O27" s="21">
        <v>110</v>
      </c>
      <c r="P27" s="18"/>
      <c r="Q27" s="19"/>
      <c r="R27" s="21">
        <f>S27+T27</f>
        <v>150</v>
      </c>
      <c r="S27" s="173"/>
      <c r="T27" s="21">
        <v>150</v>
      </c>
      <c r="U27" s="66"/>
      <c r="V27" s="67"/>
      <c r="W27" s="67"/>
      <c r="X27" s="73"/>
      <c r="Y27" s="77"/>
      <c r="Z27" s="81"/>
      <c r="AA27" s="165"/>
      <c r="AB27" s="85"/>
      <c r="AC27" s="89"/>
      <c r="AD27" s="93"/>
      <c r="AE27" s="97"/>
    </row>
    <row r="28" spans="1:31" ht="18.75" thickBot="1">
      <c r="A28" s="27" t="s">
        <v>47</v>
      </c>
      <c r="B28" s="62">
        <v>50</v>
      </c>
      <c r="C28" s="24">
        <f>D28+E28+F28</f>
        <v>50</v>
      </c>
      <c r="D28" s="23">
        <v>50</v>
      </c>
      <c r="E28" s="21"/>
      <c r="F28" s="22"/>
      <c r="G28" s="124">
        <f>C28/B28*100</f>
        <v>100</v>
      </c>
      <c r="H28" s="129">
        <f>I28+J28+K28</f>
        <v>90</v>
      </c>
      <c r="I28" s="126">
        <v>90</v>
      </c>
      <c r="J28" s="114"/>
      <c r="K28" s="118"/>
      <c r="L28" s="116">
        <f>H28/C28*10</f>
        <v>18</v>
      </c>
      <c r="M28" s="117"/>
      <c r="N28" s="128"/>
      <c r="O28" s="44"/>
      <c r="P28" s="18"/>
      <c r="Q28" s="19"/>
      <c r="R28" s="126"/>
      <c r="S28" s="173"/>
      <c r="T28" s="21"/>
      <c r="U28" s="66"/>
      <c r="V28" s="67"/>
      <c r="W28" s="67"/>
      <c r="X28" s="73"/>
      <c r="Y28" s="77"/>
      <c r="Z28" s="81"/>
      <c r="AA28" s="165"/>
      <c r="AB28" s="85"/>
      <c r="AC28" s="89"/>
      <c r="AD28" s="93"/>
      <c r="AE28" s="97"/>
    </row>
    <row r="29" spans="1:31" ht="18.75" thickBot="1">
      <c r="A29" s="28" t="s">
        <v>7</v>
      </c>
      <c r="B29" s="29">
        <f>SUM(B9:B28)</f>
        <v>30363</v>
      </c>
      <c r="C29" s="29">
        <f>SUM(C9:C28)</f>
        <v>30363</v>
      </c>
      <c r="D29" s="127">
        <f>SUM(D9:D28)</f>
        <v>27261</v>
      </c>
      <c r="E29" s="29">
        <f>SUM(E9:E28)</f>
        <v>1305</v>
      </c>
      <c r="F29" s="30">
        <f>SUM(F9:F28)</f>
        <v>1797</v>
      </c>
      <c r="G29" s="35">
        <f aca="true" t="shared" si="6" ref="G29:G43">C29/B29*100</f>
        <v>100</v>
      </c>
      <c r="H29" s="31">
        <f>SUM(H9:H28)</f>
        <v>65127</v>
      </c>
      <c r="I29" s="32">
        <f>SUM(I9:I28)</f>
        <v>59473</v>
      </c>
      <c r="J29" s="33">
        <f>SUM(J9:J28)</f>
        <v>1629</v>
      </c>
      <c r="K29" s="34">
        <f>SUM(K9:K28)</f>
        <v>4025</v>
      </c>
      <c r="L29" s="33">
        <f aca="true" t="shared" si="7" ref="L29:L43">H29/C29*10</f>
        <v>21.44946151566051</v>
      </c>
      <c r="M29" s="32">
        <f>SUM(M9:M28)</f>
        <v>0</v>
      </c>
      <c r="N29" s="127">
        <f>SUM(N9:N28)</f>
        <v>7887.8</v>
      </c>
      <c r="O29" s="29">
        <f>SUM(O9:O28)</f>
        <v>7887.8</v>
      </c>
      <c r="P29" s="35"/>
      <c r="Q29" s="36"/>
      <c r="R29" s="29">
        <f>S29+T29</f>
        <v>8861</v>
      </c>
      <c r="S29" s="36">
        <f>SUM(S9:S28)</f>
        <v>3431</v>
      </c>
      <c r="T29" s="29">
        <f>SUM(T9:T28)</f>
        <v>5430</v>
      </c>
      <c r="U29" s="109">
        <f aca="true" t="shared" si="8" ref="U29:Z29">SUM(U9:U28)</f>
        <v>3657</v>
      </c>
      <c r="V29" s="110">
        <f t="shared" si="8"/>
        <v>3657</v>
      </c>
      <c r="W29" s="110">
        <f t="shared" si="8"/>
        <v>5694</v>
      </c>
      <c r="X29" s="110">
        <f t="shared" si="8"/>
        <v>5709</v>
      </c>
      <c r="Y29" s="110">
        <f t="shared" si="8"/>
        <v>8557</v>
      </c>
      <c r="Z29" s="110">
        <f t="shared" si="8"/>
        <v>4907</v>
      </c>
      <c r="AA29" s="110">
        <f>SUM(AA9:AA28)</f>
        <v>2467</v>
      </c>
      <c r="AB29" s="110">
        <f>SUM(AB9:AB28)</f>
        <v>3200</v>
      </c>
      <c r="AC29" s="110">
        <f>SUM(AC9:AC28)</f>
        <v>2901</v>
      </c>
      <c r="AD29" s="110">
        <f>SUM(AD9:AD28)</f>
        <v>3430</v>
      </c>
      <c r="AE29" s="110">
        <f>SUM(AE9:AE28)</f>
        <v>2976</v>
      </c>
    </row>
    <row r="30" spans="1:31" ht="18">
      <c r="A30" s="20" t="s">
        <v>21</v>
      </c>
      <c r="B30" s="61">
        <v>500</v>
      </c>
      <c r="C30" s="37">
        <f aca="true" t="shared" si="9" ref="C30:C43">D30+E30+F30</f>
        <v>500</v>
      </c>
      <c r="D30" s="41">
        <v>350</v>
      </c>
      <c r="E30" s="38">
        <v>125</v>
      </c>
      <c r="F30" s="39">
        <v>25</v>
      </c>
      <c r="G30" s="119">
        <f t="shared" si="6"/>
        <v>100</v>
      </c>
      <c r="H30" s="121">
        <f aca="true" t="shared" si="10" ref="H30:H43">I30+J30+K30</f>
        <v>1000</v>
      </c>
      <c r="I30" s="120">
        <v>700</v>
      </c>
      <c r="J30" s="157">
        <v>250</v>
      </c>
      <c r="K30" s="158">
        <v>50</v>
      </c>
      <c r="L30" s="171">
        <f t="shared" si="7"/>
        <v>20</v>
      </c>
      <c r="M30" s="111"/>
      <c r="N30" s="41"/>
      <c r="O30" s="40"/>
      <c r="P30" s="14"/>
      <c r="Q30" s="17"/>
      <c r="R30" s="42"/>
      <c r="S30" s="43"/>
      <c r="T30" s="41"/>
      <c r="U30" s="68"/>
      <c r="V30" s="69"/>
      <c r="W30" s="69"/>
      <c r="X30" s="74"/>
      <c r="Y30" s="78"/>
      <c r="Z30" s="82"/>
      <c r="AA30" s="166"/>
      <c r="AB30" s="86"/>
      <c r="AC30" s="90"/>
      <c r="AD30" s="94"/>
      <c r="AE30" s="98"/>
    </row>
    <row r="31" spans="1:31" ht="18">
      <c r="A31" s="20" t="s">
        <v>26</v>
      </c>
      <c r="B31" s="62">
        <v>400</v>
      </c>
      <c r="C31" s="37">
        <f t="shared" si="9"/>
        <v>400</v>
      </c>
      <c r="D31" s="23">
        <v>400</v>
      </c>
      <c r="E31" s="21"/>
      <c r="F31" s="22"/>
      <c r="G31" s="119">
        <f t="shared" si="6"/>
        <v>100</v>
      </c>
      <c r="H31" s="121">
        <f t="shared" si="10"/>
        <v>800</v>
      </c>
      <c r="I31" s="123">
        <v>800</v>
      </c>
      <c r="J31" s="156"/>
      <c r="K31" s="159"/>
      <c r="L31" s="122">
        <f t="shared" si="7"/>
        <v>20</v>
      </c>
      <c r="M31" s="113"/>
      <c r="N31" s="169">
        <f>O31+P31+Q31</f>
        <v>150</v>
      </c>
      <c r="O31" s="22">
        <v>150</v>
      </c>
      <c r="P31" s="38"/>
      <c r="Q31" s="37"/>
      <c r="R31" s="42">
        <f>S31+T31</f>
        <v>460</v>
      </c>
      <c r="S31" s="26">
        <v>230</v>
      </c>
      <c r="T31" s="23">
        <v>230</v>
      </c>
      <c r="U31" s="70"/>
      <c r="V31" s="71"/>
      <c r="W31" s="71"/>
      <c r="X31" s="75"/>
      <c r="Y31" s="79"/>
      <c r="Z31" s="83"/>
      <c r="AA31" s="167"/>
      <c r="AB31" s="87"/>
      <c r="AC31" s="91"/>
      <c r="AD31" s="95"/>
      <c r="AE31" s="99"/>
    </row>
    <row r="32" spans="1:31" ht="18">
      <c r="A32" s="20" t="s">
        <v>49</v>
      </c>
      <c r="B32" s="62">
        <v>100</v>
      </c>
      <c r="C32" s="37">
        <f t="shared" si="9"/>
        <v>100</v>
      </c>
      <c r="D32" s="23">
        <v>100</v>
      </c>
      <c r="E32" s="21"/>
      <c r="F32" s="22"/>
      <c r="G32" s="137">
        <f t="shared" si="6"/>
        <v>100</v>
      </c>
      <c r="H32" s="121">
        <f t="shared" si="10"/>
        <v>250</v>
      </c>
      <c r="I32" s="123">
        <v>250</v>
      </c>
      <c r="J32" s="156"/>
      <c r="K32" s="159"/>
      <c r="L32" s="122">
        <f t="shared" si="7"/>
        <v>25</v>
      </c>
      <c r="M32" s="113"/>
      <c r="N32" s="169">
        <f>O32+P32+Q32</f>
        <v>60</v>
      </c>
      <c r="O32" s="22">
        <v>60</v>
      </c>
      <c r="P32" s="38"/>
      <c r="Q32" s="37"/>
      <c r="R32" s="42">
        <f>S32+T32</f>
        <v>50</v>
      </c>
      <c r="S32" s="26">
        <v>50</v>
      </c>
      <c r="T32" s="23"/>
      <c r="U32" s="70"/>
      <c r="V32" s="71"/>
      <c r="W32" s="71"/>
      <c r="X32" s="75"/>
      <c r="Y32" s="79"/>
      <c r="Z32" s="83"/>
      <c r="AA32" s="167"/>
      <c r="AB32" s="87"/>
      <c r="AC32" s="91"/>
      <c r="AD32" s="95"/>
      <c r="AE32" s="99"/>
    </row>
    <row r="33" spans="1:31" ht="18">
      <c r="A33" s="27" t="s">
        <v>42</v>
      </c>
      <c r="B33" s="62">
        <v>1300</v>
      </c>
      <c r="C33" s="37">
        <f t="shared" si="9"/>
        <v>1300</v>
      </c>
      <c r="D33" s="23">
        <v>1076</v>
      </c>
      <c r="E33" s="21">
        <v>100</v>
      </c>
      <c r="F33" s="22">
        <v>124</v>
      </c>
      <c r="G33" s="137">
        <f t="shared" si="6"/>
        <v>100</v>
      </c>
      <c r="H33" s="121">
        <f t="shared" si="10"/>
        <v>2280</v>
      </c>
      <c r="I33" s="123">
        <v>1937</v>
      </c>
      <c r="J33" s="156">
        <v>120</v>
      </c>
      <c r="K33" s="159">
        <v>223</v>
      </c>
      <c r="L33" s="121">
        <f t="shared" si="7"/>
        <v>17.53846153846154</v>
      </c>
      <c r="M33" s="113"/>
      <c r="N33" s="169">
        <f aca="true" t="shared" si="11" ref="N33:N39">O33+P33+Q33</f>
        <v>250</v>
      </c>
      <c r="O33" s="22">
        <v>200</v>
      </c>
      <c r="P33" s="38">
        <v>50</v>
      </c>
      <c r="Q33" s="37"/>
      <c r="R33" s="42">
        <f>S33+T33</f>
        <v>521</v>
      </c>
      <c r="S33" s="26">
        <v>360</v>
      </c>
      <c r="T33" s="23">
        <v>161</v>
      </c>
      <c r="U33" s="70">
        <v>180</v>
      </c>
      <c r="V33" s="71">
        <v>180</v>
      </c>
      <c r="W33" s="71">
        <v>350</v>
      </c>
      <c r="X33" s="75"/>
      <c r="Y33" s="79"/>
      <c r="Z33" s="83"/>
      <c r="AA33" s="167"/>
      <c r="AB33" s="87"/>
      <c r="AC33" s="91"/>
      <c r="AD33" s="95"/>
      <c r="AE33" s="99"/>
    </row>
    <row r="34" spans="1:31" ht="18">
      <c r="A34" s="27" t="s">
        <v>23</v>
      </c>
      <c r="B34" s="62">
        <v>360</v>
      </c>
      <c r="C34" s="37">
        <f t="shared" si="9"/>
        <v>360</v>
      </c>
      <c r="D34" s="23">
        <v>360</v>
      </c>
      <c r="E34" s="21"/>
      <c r="F34" s="22"/>
      <c r="G34" s="137">
        <f t="shared" si="6"/>
        <v>100</v>
      </c>
      <c r="H34" s="121">
        <f t="shared" si="10"/>
        <v>828</v>
      </c>
      <c r="I34" s="123">
        <v>828</v>
      </c>
      <c r="J34" s="156"/>
      <c r="K34" s="159"/>
      <c r="L34" s="122">
        <f t="shared" si="7"/>
        <v>23</v>
      </c>
      <c r="M34" s="113"/>
      <c r="N34" s="169">
        <f t="shared" si="11"/>
        <v>70</v>
      </c>
      <c r="O34" s="22">
        <v>70</v>
      </c>
      <c r="P34" s="38"/>
      <c r="Q34" s="37"/>
      <c r="R34" s="42">
        <f>S34+T34</f>
        <v>175</v>
      </c>
      <c r="S34" s="26">
        <v>75</v>
      </c>
      <c r="T34" s="23">
        <v>100</v>
      </c>
      <c r="U34" s="70"/>
      <c r="V34" s="71"/>
      <c r="W34" s="71"/>
      <c r="X34" s="75"/>
      <c r="Y34" s="79"/>
      <c r="Z34" s="83"/>
      <c r="AA34" s="167"/>
      <c r="AB34" s="87"/>
      <c r="AC34" s="91"/>
      <c r="AD34" s="95"/>
      <c r="AE34" s="99"/>
    </row>
    <row r="35" spans="1:31" ht="18">
      <c r="A35" s="27" t="s">
        <v>24</v>
      </c>
      <c r="B35" s="62">
        <v>170</v>
      </c>
      <c r="C35" s="37">
        <f t="shared" si="9"/>
        <v>170</v>
      </c>
      <c r="D35" s="23">
        <v>170</v>
      </c>
      <c r="E35" s="21"/>
      <c r="F35" s="22"/>
      <c r="G35" s="137">
        <f t="shared" si="6"/>
        <v>100</v>
      </c>
      <c r="H35" s="121">
        <f t="shared" si="10"/>
        <v>340</v>
      </c>
      <c r="I35" s="123">
        <v>340</v>
      </c>
      <c r="J35" s="156"/>
      <c r="K35" s="159"/>
      <c r="L35" s="121">
        <f t="shared" si="7"/>
        <v>20</v>
      </c>
      <c r="M35" s="113"/>
      <c r="N35" s="169">
        <f t="shared" si="11"/>
        <v>45</v>
      </c>
      <c r="O35" s="22">
        <v>45</v>
      </c>
      <c r="P35" s="38"/>
      <c r="Q35" s="37"/>
      <c r="R35" s="42"/>
      <c r="S35" s="26"/>
      <c r="T35" s="23"/>
      <c r="U35" s="70"/>
      <c r="V35" s="71"/>
      <c r="W35" s="71"/>
      <c r="X35" s="75"/>
      <c r="Y35" s="79"/>
      <c r="Z35" s="83"/>
      <c r="AA35" s="167"/>
      <c r="AB35" s="87"/>
      <c r="AC35" s="91"/>
      <c r="AD35" s="95"/>
      <c r="AE35" s="99"/>
    </row>
    <row r="36" spans="1:31" ht="18">
      <c r="A36" s="27" t="s">
        <v>64</v>
      </c>
      <c r="B36" s="62">
        <v>400</v>
      </c>
      <c r="C36" s="37">
        <f t="shared" si="9"/>
        <v>400</v>
      </c>
      <c r="D36" s="23">
        <v>360</v>
      </c>
      <c r="E36" s="21">
        <v>40</v>
      </c>
      <c r="F36" s="22"/>
      <c r="G36" s="137">
        <f t="shared" si="6"/>
        <v>100</v>
      </c>
      <c r="H36" s="121">
        <f t="shared" si="10"/>
        <v>999</v>
      </c>
      <c r="I36" s="123">
        <v>895</v>
      </c>
      <c r="J36" s="156">
        <v>104</v>
      </c>
      <c r="K36" s="159"/>
      <c r="L36" s="121">
        <f t="shared" si="7"/>
        <v>24.975</v>
      </c>
      <c r="M36" s="113"/>
      <c r="N36" s="169">
        <f t="shared" si="11"/>
        <v>100</v>
      </c>
      <c r="O36" s="22">
        <v>100</v>
      </c>
      <c r="P36" s="38"/>
      <c r="Q36" s="37"/>
      <c r="R36" s="42">
        <f>S36+T36</f>
        <v>300</v>
      </c>
      <c r="S36" s="26">
        <v>300</v>
      </c>
      <c r="T36" s="23"/>
      <c r="U36" s="70"/>
      <c r="V36" s="71"/>
      <c r="W36" s="71"/>
      <c r="X36" s="75"/>
      <c r="Y36" s="79"/>
      <c r="Z36" s="83"/>
      <c r="AA36" s="167"/>
      <c r="AB36" s="87"/>
      <c r="AC36" s="91"/>
      <c r="AD36" s="95"/>
      <c r="AE36" s="99"/>
    </row>
    <row r="37" spans="1:31" ht="18">
      <c r="A37" s="20" t="s">
        <v>25</v>
      </c>
      <c r="B37" s="62">
        <v>700</v>
      </c>
      <c r="C37" s="37">
        <f t="shared" si="9"/>
        <v>700</v>
      </c>
      <c r="D37" s="23">
        <v>700</v>
      </c>
      <c r="E37" s="21"/>
      <c r="F37" s="22"/>
      <c r="G37" s="137">
        <f t="shared" si="6"/>
        <v>100</v>
      </c>
      <c r="H37" s="121">
        <f t="shared" si="10"/>
        <v>980</v>
      </c>
      <c r="I37" s="123">
        <v>980</v>
      </c>
      <c r="J37" s="156"/>
      <c r="K37" s="159"/>
      <c r="L37" s="122">
        <f t="shared" si="7"/>
        <v>14</v>
      </c>
      <c r="M37" s="113"/>
      <c r="N37" s="169">
        <f t="shared" si="11"/>
        <v>175</v>
      </c>
      <c r="O37" s="22">
        <v>175</v>
      </c>
      <c r="P37" s="133"/>
      <c r="Q37" s="37"/>
      <c r="R37" s="42"/>
      <c r="S37" s="26"/>
      <c r="T37" s="23"/>
      <c r="U37" s="70"/>
      <c r="V37" s="71"/>
      <c r="W37" s="71"/>
      <c r="X37" s="75"/>
      <c r="Y37" s="79"/>
      <c r="Z37" s="83"/>
      <c r="AA37" s="167"/>
      <c r="AB37" s="87"/>
      <c r="AC37" s="91"/>
      <c r="AD37" s="95"/>
      <c r="AE37" s="99"/>
    </row>
    <row r="38" spans="1:31" ht="18">
      <c r="A38" s="27" t="s">
        <v>29</v>
      </c>
      <c r="B38" s="62">
        <v>80</v>
      </c>
      <c r="C38" s="37">
        <f t="shared" si="9"/>
        <v>80</v>
      </c>
      <c r="D38" s="23">
        <v>80</v>
      </c>
      <c r="E38" s="21"/>
      <c r="F38" s="22"/>
      <c r="G38" s="137">
        <f t="shared" si="6"/>
        <v>100</v>
      </c>
      <c r="H38" s="121">
        <f t="shared" si="10"/>
        <v>144</v>
      </c>
      <c r="I38" s="123">
        <v>144</v>
      </c>
      <c r="J38" s="156"/>
      <c r="K38" s="159"/>
      <c r="L38" s="122">
        <f t="shared" si="7"/>
        <v>18</v>
      </c>
      <c r="M38" s="113"/>
      <c r="N38" s="169">
        <f t="shared" si="11"/>
        <v>40</v>
      </c>
      <c r="O38" s="22">
        <v>40</v>
      </c>
      <c r="P38" s="38"/>
      <c r="Q38" s="37"/>
      <c r="R38" s="42"/>
      <c r="S38" s="26"/>
      <c r="T38" s="23"/>
      <c r="U38" s="70"/>
      <c r="V38" s="71"/>
      <c r="W38" s="71"/>
      <c r="X38" s="75"/>
      <c r="Y38" s="79"/>
      <c r="Z38" s="83"/>
      <c r="AA38" s="167"/>
      <c r="AB38" s="87"/>
      <c r="AC38" s="91"/>
      <c r="AD38" s="95"/>
      <c r="AE38" s="99"/>
    </row>
    <row r="39" spans="1:31" ht="18">
      <c r="A39" s="27" t="s">
        <v>52</v>
      </c>
      <c r="B39" s="62">
        <v>400</v>
      </c>
      <c r="C39" s="37">
        <f t="shared" si="9"/>
        <v>400</v>
      </c>
      <c r="D39" s="23">
        <v>400</v>
      </c>
      <c r="E39" s="21"/>
      <c r="F39" s="22"/>
      <c r="G39" s="137">
        <f t="shared" si="6"/>
        <v>100</v>
      </c>
      <c r="H39" s="121">
        <f t="shared" si="10"/>
        <v>1120</v>
      </c>
      <c r="I39" s="123">
        <v>1120</v>
      </c>
      <c r="J39" s="156"/>
      <c r="K39" s="159"/>
      <c r="L39" s="122">
        <f t="shared" si="7"/>
        <v>28</v>
      </c>
      <c r="M39" s="113"/>
      <c r="N39" s="169">
        <f t="shared" si="11"/>
        <v>250</v>
      </c>
      <c r="O39" s="22">
        <v>250</v>
      </c>
      <c r="P39" s="38"/>
      <c r="Q39" s="37"/>
      <c r="R39" s="42">
        <f>S39+T39</f>
        <v>150</v>
      </c>
      <c r="S39" s="26"/>
      <c r="T39" s="23">
        <v>150</v>
      </c>
      <c r="U39" s="70"/>
      <c r="V39" s="71"/>
      <c r="W39" s="71"/>
      <c r="X39" s="75"/>
      <c r="Y39" s="79"/>
      <c r="Z39" s="83"/>
      <c r="AA39" s="167"/>
      <c r="AB39" s="87"/>
      <c r="AC39" s="91"/>
      <c r="AD39" s="95"/>
      <c r="AE39" s="99"/>
    </row>
    <row r="40" spans="1:31" ht="18">
      <c r="A40" s="20" t="s">
        <v>50</v>
      </c>
      <c r="B40" s="62">
        <v>200</v>
      </c>
      <c r="C40" s="37">
        <f t="shared" si="9"/>
        <v>200</v>
      </c>
      <c r="D40" s="23">
        <v>200</v>
      </c>
      <c r="E40" s="21"/>
      <c r="F40" s="22"/>
      <c r="G40" s="137">
        <f t="shared" si="6"/>
        <v>100</v>
      </c>
      <c r="H40" s="121">
        <f t="shared" si="10"/>
        <v>500</v>
      </c>
      <c r="I40" s="123">
        <v>500</v>
      </c>
      <c r="J40" s="156"/>
      <c r="K40" s="159"/>
      <c r="L40" s="122">
        <f t="shared" si="7"/>
        <v>25</v>
      </c>
      <c r="M40" s="113"/>
      <c r="N40" s="169"/>
      <c r="O40" s="22"/>
      <c r="P40" s="38"/>
      <c r="Q40" s="37"/>
      <c r="R40" s="42"/>
      <c r="S40" s="26"/>
      <c r="T40" s="23"/>
      <c r="U40" s="70"/>
      <c r="V40" s="71"/>
      <c r="W40" s="71"/>
      <c r="X40" s="75"/>
      <c r="Y40" s="79"/>
      <c r="Z40" s="83"/>
      <c r="AA40" s="167"/>
      <c r="AB40" s="87"/>
      <c r="AC40" s="91"/>
      <c r="AD40" s="95"/>
      <c r="AE40" s="99"/>
    </row>
    <row r="41" spans="1:31" ht="18">
      <c r="A41" s="20" t="s">
        <v>51</v>
      </c>
      <c r="B41" s="62">
        <v>200</v>
      </c>
      <c r="C41" s="37">
        <f t="shared" si="9"/>
        <v>200</v>
      </c>
      <c r="D41" s="23">
        <v>200</v>
      </c>
      <c r="E41" s="21"/>
      <c r="F41" s="22"/>
      <c r="G41" s="137">
        <f t="shared" si="6"/>
        <v>100</v>
      </c>
      <c r="H41" s="121">
        <f t="shared" si="10"/>
        <v>500</v>
      </c>
      <c r="I41" s="123">
        <v>500</v>
      </c>
      <c r="J41" s="156"/>
      <c r="K41" s="159"/>
      <c r="L41" s="122">
        <f t="shared" si="7"/>
        <v>25</v>
      </c>
      <c r="M41" s="113"/>
      <c r="N41" s="169"/>
      <c r="O41" s="22"/>
      <c r="P41" s="38"/>
      <c r="Q41" s="37"/>
      <c r="R41" s="42"/>
      <c r="S41" s="26"/>
      <c r="T41" s="23"/>
      <c r="U41" s="70"/>
      <c r="V41" s="71"/>
      <c r="W41" s="71"/>
      <c r="X41" s="75"/>
      <c r="Y41" s="79"/>
      <c r="Z41" s="83"/>
      <c r="AA41" s="167"/>
      <c r="AB41" s="87"/>
      <c r="AC41" s="91"/>
      <c r="AD41" s="95"/>
      <c r="AE41" s="99"/>
    </row>
    <row r="42" spans="1:31" ht="18">
      <c r="A42" s="27" t="s">
        <v>58</v>
      </c>
      <c r="B42" s="62">
        <v>650</v>
      </c>
      <c r="C42" s="37">
        <f t="shared" si="9"/>
        <v>650</v>
      </c>
      <c r="D42" s="23">
        <v>650</v>
      </c>
      <c r="E42" s="21"/>
      <c r="F42" s="22"/>
      <c r="G42" s="137">
        <f t="shared" si="6"/>
        <v>100</v>
      </c>
      <c r="H42" s="121">
        <f t="shared" si="10"/>
        <v>1625</v>
      </c>
      <c r="I42" s="123">
        <v>1625</v>
      </c>
      <c r="J42" s="156"/>
      <c r="K42" s="159"/>
      <c r="L42" s="121">
        <f t="shared" si="7"/>
        <v>25</v>
      </c>
      <c r="M42" s="113"/>
      <c r="N42" s="169">
        <f>O42+P42+Q42</f>
        <v>170</v>
      </c>
      <c r="O42" s="22">
        <v>170</v>
      </c>
      <c r="P42" s="133"/>
      <c r="Q42" s="37"/>
      <c r="R42" s="42">
        <f>S42+T42</f>
        <v>5</v>
      </c>
      <c r="S42" s="26">
        <v>5</v>
      </c>
      <c r="T42" s="23"/>
      <c r="U42" s="70"/>
      <c r="V42" s="71"/>
      <c r="W42" s="71"/>
      <c r="X42" s="75"/>
      <c r="Y42" s="79"/>
      <c r="Z42" s="83"/>
      <c r="AA42" s="167"/>
      <c r="AB42" s="87"/>
      <c r="AC42" s="91"/>
      <c r="AD42" s="95"/>
      <c r="AE42" s="99"/>
    </row>
    <row r="43" spans="1:31" ht="18">
      <c r="A43" s="20" t="s">
        <v>27</v>
      </c>
      <c r="B43" s="62">
        <v>180</v>
      </c>
      <c r="C43" s="37">
        <f t="shared" si="9"/>
        <v>180</v>
      </c>
      <c r="D43" s="23">
        <v>180</v>
      </c>
      <c r="E43" s="21"/>
      <c r="F43" s="22"/>
      <c r="G43" s="137">
        <f t="shared" si="6"/>
        <v>100</v>
      </c>
      <c r="H43" s="121">
        <f t="shared" si="10"/>
        <v>360</v>
      </c>
      <c r="I43" s="123">
        <v>360</v>
      </c>
      <c r="J43" s="156"/>
      <c r="K43" s="159"/>
      <c r="L43" s="122">
        <f t="shared" si="7"/>
        <v>20</v>
      </c>
      <c r="M43" s="113"/>
      <c r="N43" s="169">
        <f>O43+P43+Q43</f>
        <v>70</v>
      </c>
      <c r="O43" s="22">
        <v>50</v>
      </c>
      <c r="P43" s="133">
        <v>20</v>
      </c>
      <c r="Q43" s="37"/>
      <c r="R43" s="42">
        <f>S43+T43</f>
        <v>50</v>
      </c>
      <c r="S43" s="26">
        <v>50</v>
      </c>
      <c r="T43" s="23"/>
      <c r="U43" s="70"/>
      <c r="V43" s="71"/>
      <c r="W43" s="71"/>
      <c r="X43" s="75"/>
      <c r="Y43" s="79"/>
      <c r="Z43" s="83"/>
      <c r="AA43" s="167"/>
      <c r="AB43" s="87"/>
      <c r="AC43" s="91"/>
      <c r="AD43" s="95"/>
      <c r="AE43" s="99"/>
    </row>
    <row r="44" spans="1:31" ht="18">
      <c r="A44" s="20" t="s">
        <v>53</v>
      </c>
      <c r="B44" s="62">
        <v>150</v>
      </c>
      <c r="C44" s="37">
        <f aca="true" t="shared" si="12" ref="C44:C52">D44+E44+F44</f>
        <v>150</v>
      </c>
      <c r="D44" s="23">
        <v>150</v>
      </c>
      <c r="E44" s="21"/>
      <c r="F44" s="22"/>
      <c r="G44" s="137">
        <f aca="true" t="shared" si="13" ref="G44:G52">C44/B44*100</f>
        <v>100</v>
      </c>
      <c r="H44" s="121">
        <f aca="true" t="shared" si="14" ref="H44:H52">I44+J44+K44</f>
        <v>450</v>
      </c>
      <c r="I44" s="123">
        <v>450</v>
      </c>
      <c r="J44" s="156"/>
      <c r="K44" s="159"/>
      <c r="L44" s="122">
        <f aca="true" t="shared" si="15" ref="L44:L52">H44/C44*10</f>
        <v>30</v>
      </c>
      <c r="M44" s="113"/>
      <c r="N44" s="169">
        <f>O44+P44+Q44</f>
        <v>50</v>
      </c>
      <c r="O44" s="22">
        <v>50</v>
      </c>
      <c r="P44" s="38"/>
      <c r="Q44" s="37"/>
      <c r="R44" s="42">
        <f>S44+T44</f>
        <v>150</v>
      </c>
      <c r="S44" s="26"/>
      <c r="T44" s="23">
        <v>150</v>
      </c>
      <c r="U44" s="70"/>
      <c r="V44" s="71"/>
      <c r="W44" s="71"/>
      <c r="X44" s="75"/>
      <c r="Y44" s="79"/>
      <c r="Z44" s="83"/>
      <c r="AA44" s="167"/>
      <c r="AB44" s="87"/>
      <c r="AC44" s="91"/>
      <c r="AD44" s="95"/>
      <c r="AE44" s="99"/>
    </row>
    <row r="45" spans="1:31" ht="18">
      <c r="A45" s="20" t="s">
        <v>28</v>
      </c>
      <c r="B45" s="62">
        <v>70</v>
      </c>
      <c r="C45" s="37">
        <f t="shared" si="12"/>
        <v>70</v>
      </c>
      <c r="D45" s="23">
        <v>70</v>
      </c>
      <c r="E45" s="21"/>
      <c r="F45" s="22"/>
      <c r="G45" s="137">
        <f t="shared" si="13"/>
        <v>100</v>
      </c>
      <c r="H45" s="121">
        <f t="shared" si="14"/>
        <v>120</v>
      </c>
      <c r="I45" s="123">
        <v>120</v>
      </c>
      <c r="J45" s="156"/>
      <c r="K45" s="159"/>
      <c r="L45" s="121">
        <f t="shared" si="15"/>
        <v>17.142857142857142</v>
      </c>
      <c r="M45" s="113"/>
      <c r="N45" s="169">
        <f>O45+P45+Q45</f>
        <v>20</v>
      </c>
      <c r="O45" s="22">
        <v>20</v>
      </c>
      <c r="P45" s="133"/>
      <c r="Q45" s="37"/>
      <c r="R45" s="42"/>
      <c r="S45" s="26"/>
      <c r="T45" s="23"/>
      <c r="U45" s="70"/>
      <c r="V45" s="71"/>
      <c r="W45" s="71"/>
      <c r="X45" s="75"/>
      <c r="Y45" s="79"/>
      <c r="Z45" s="83"/>
      <c r="AA45" s="167"/>
      <c r="AB45" s="87"/>
      <c r="AC45" s="91"/>
      <c r="AD45" s="95"/>
      <c r="AE45" s="99"/>
    </row>
    <row r="46" spans="1:31" ht="18">
      <c r="A46" s="20" t="s">
        <v>30</v>
      </c>
      <c r="B46" s="62">
        <v>280</v>
      </c>
      <c r="C46" s="37">
        <f t="shared" si="12"/>
        <v>280</v>
      </c>
      <c r="D46" s="23">
        <v>280</v>
      </c>
      <c r="E46" s="21"/>
      <c r="F46" s="22"/>
      <c r="G46" s="137">
        <f t="shared" si="13"/>
        <v>100</v>
      </c>
      <c r="H46" s="121">
        <f t="shared" si="14"/>
        <v>560</v>
      </c>
      <c r="I46" s="123">
        <v>560</v>
      </c>
      <c r="J46" s="156"/>
      <c r="K46" s="159"/>
      <c r="L46" s="122">
        <f t="shared" si="15"/>
        <v>20</v>
      </c>
      <c r="M46" s="113"/>
      <c r="N46" s="169"/>
      <c r="O46" s="22"/>
      <c r="P46" s="133"/>
      <c r="Q46" s="37"/>
      <c r="R46" s="42"/>
      <c r="S46" s="26"/>
      <c r="T46" s="23"/>
      <c r="U46" s="70"/>
      <c r="V46" s="71"/>
      <c r="W46" s="71"/>
      <c r="X46" s="75"/>
      <c r="Y46" s="79"/>
      <c r="Z46" s="83"/>
      <c r="AA46" s="167"/>
      <c r="AB46" s="87"/>
      <c r="AC46" s="91"/>
      <c r="AD46" s="95"/>
      <c r="AE46" s="99"/>
    </row>
    <row r="47" spans="1:31" ht="18">
      <c r="A47" s="20" t="s">
        <v>31</v>
      </c>
      <c r="B47" s="62">
        <v>160</v>
      </c>
      <c r="C47" s="37">
        <f t="shared" si="12"/>
        <v>160</v>
      </c>
      <c r="D47" s="23">
        <v>160</v>
      </c>
      <c r="E47" s="21"/>
      <c r="F47" s="22"/>
      <c r="G47" s="137">
        <f t="shared" si="13"/>
        <v>100</v>
      </c>
      <c r="H47" s="121">
        <f t="shared" si="14"/>
        <v>320</v>
      </c>
      <c r="I47" s="123">
        <v>320</v>
      </c>
      <c r="J47" s="156"/>
      <c r="K47" s="159"/>
      <c r="L47" s="122">
        <f t="shared" si="15"/>
        <v>20</v>
      </c>
      <c r="M47" s="113"/>
      <c r="N47" s="169"/>
      <c r="O47" s="22"/>
      <c r="P47" s="38"/>
      <c r="Q47" s="37"/>
      <c r="R47" s="42"/>
      <c r="S47" s="26"/>
      <c r="T47" s="23"/>
      <c r="U47" s="70"/>
      <c r="V47" s="71"/>
      <c r="W47" s="71"/>
      <c r="X47" s="75"/>
      <c r="Y47" s="79"/>
      <c r="Z47" s="83"/>
      <c r="AA47" s="167"/>
      <c r="AB47" s="87"/>
      <c r="AC47" s="91"/>
      <c r="AD47" s="95"/>
      <c r="AE47" s="99"/>
    </row>
    <row r="48" spans="1:31" ht="18">
      <c r="A48" s="20" t="s">
        <v>56</v>
      </c>
      <c r="B48" s="62">
        <v>300</v>
      </c>
      <c r="C48" s="37">
        <f t="shared" si="12"/>
        <v>300</v>
      </c>
      <c r="D48" s="23">
        <v>300</v>
      </c>
      <c r="E48" s="21"/>
      <c r="F48" s="22"/>
      <c r="G48" s="137">
        <f t="shared" si="13"/>
        <v>100</v>
      </c>
      <c r="H48" s="121">
        <f t="shared" si="14"/>
        <v>600</v>
      </c>
      <c r="I48" s="123">
        <v>600</v>
      </c>
      <c r="J48" s="156"/>
      <c r="K48" s="159"/>
      <c r="L48" s="122">
        <f t="shared" si="15"/>
        <v>20</v>
      </c>
      <c r="M48" s="113"/>
      <c r="N48" s="169">
        <f>O48+P48+Q48</f>
        <v>60</v>
      </c>
      <c r="O48" s="22">
        <v>60</v>
      </c>
      <c r="P48" s="38"/>
      <c r="Q48" s="37"/>
      <c r="R48" s="42">
        <f>S48+T48</f>
        <v>70</v>
      </c>
      <c r="S48" s="26">
        <v>70</v>
      </c>
      <c r="T48" s="23"/>
      <c r="U48" s="70"/>
      <c r="V48" s="71"/>
      <c r="W48" s="71"/>
      <c r="X48" s="75"/>
      <c r="Y48" s="79"/>
      <c r="Z48" s="83"/>
      <c r="AA48" s="167"/>
      <c r="AB48" s="87"/>
      <c r="AC48" s="91"/>
      <c r="AD48" s="95"/>
      <c r="AE48" s="99"/>
    </row>
    <row r="49" spans="1:31" ht="18">
      <c r="A49" s="20" t="s">
        <v>54</v>
      </c>
      <c r="B49" s="62">
        <v>200</v>
      </c>
      <c r="C49" s="37">
        <f t="shared" si="12"/>
        <v>200</v>
      </c>
      <c r="D49" s="23">
        <v>200</v>
      </c>
      <c r="E49" s="21"/>
      <c r="F49" s="22"/>
      <c r="G49" s="137">
        <f t="shared" si="13"/>
        <v>100</v>
      </c>
      <c r="H49" s="121">
        <f t="shared" si="14"/>
        <v>380</v>
      </c>
      <c r="I49" s="123">
        <v>380</v>
      </c>
      <c r="J49" s="156"/>
      <c r="K49" s="159"/>
      <c r="L49" s="122">
        <f t="shared" si="15"/>
        <v>19</v>
      </c>
      <c r="M49" s="113"/>
      <c r="N49" s="169">
        <f>O49+P49+Q49</f>
        <v>60</v>
      </c>
      <c r="O49" s="22">
        <v>60</v>
      </c>
      <c r="P49" s="38"/>
      <c r="Q49" s="37"/>
      <c r="R49" s="42">
        <f>S49+T49</f>
        <v>200</v>
      </c>
      <c r="S49" s="26">
        <v>200</v>
      </c>
      <c r="T49" s="23"/>
      <c r="U49" s="70"/>
      <c r="V49" s="71"/>
      <c r="W49" s="71"/>
      <c r="X49" s="75"/>
      <c r="Y49" s="79"/>
      <c r="Z49" s="83"/>
      <c r="AA49" s="167"/>
      <c r="AB49" s="87"/>
      <c r="AC49" s="91"/>
      <c r="AD49" s="95"/>
      <c r="AE49" s="99"/>
    </row>
    <row r="50" spans="1:31" ht="18">
      <c r="A50" s="27" t="s">
        <v>46</v>
      </c>
      <c r="B50" s="62">
        <v>210</v>
      </c>
      <c r="C50" s="37">
        <f t="shared" si="12"/>
        <v>210</v>
      </c>
      <c r="D50" s="23">
        <v>210</v>
      </c>
      <c r="E50" s="21"/>
      <c r="F50" s="22"/>
      <c r="G50" s="137">
        <f t="shared" si="13"/>
        <v>100</v>
      </c>
      <c r="H50" s="121">
        <f t="shared" si="14"/>
        <v>462</v>
      </c>
      <c r="I50" s="123">
        <v>462</v>
      </c>
      <c r="J50" s="156"/>
      <c r="K50" s="159"/>
      <c r="L50" s="122">
        <f t="shared" si="15"/>
        <v>22</v>
      </c>
      <c r="M50" s="113"/>
      <c r="N50" s="169"/>
      <c r="O50" s="22"/>
      <c r="P50" s="38"/>
      <c r="Q50" s="37"/>
      <c r="R50" s="42"/>
      <c r="S50" s="26"/>
      <c r="T50" s="23"/>
      <c r="U50" s="70"/>
      <c r="V50" s="71"/>
      <c r="W50" s="71"/>
      <c r="X50" s="75"/>
      <c r="Y50" s="79"/>
      <c r="Z50" s="83"/>
      <c r="AA50" s="167"/>
      <c r="AB50" s="87"/>
      <c r="AC50" s="91"/>
      <c r="AD50" s="95"/>
      <c r="AE50" s="99"/>
    </row>
    <row r="51" spans="1:31" ht="18">
      <c r="A51" s="20" t="s">
        <v>55</v>
      </c>
      <c r="B51" s="62">
        <v>90</v>
      </c>
      <c r="C51" s="37">
        <f t="shared" si="12"/>
        <v>90</v>
      </c>
      <c r="D51" s="23">
        <v>90</v>
      </c>
      <c r="E51" s="21"/>
      <c r="F51" s="22"/>
      <c r="G51" s="137">
        <f t="shared" si="13"/>
        <v>100</v>
      </c>
      <c r="H51" s="121">
        <f t="shared" si="14"/>
        <v>216</v>
      </c>
      <c r="I51" s="123">
        <v>216</v>
      </c>
      <c r="J51" s="156"/>
      <c r="K51" s="159"/>
      <c r="L51" s="122">
        <f t="shared" si="15"/>
        <v>24</v>
      </c>
      <c r="M51" s="113"/>
      <c r="N51" s="169">
        <f aca="true" t="shared" si="16" ref="N51:N56">O51+P51+Q51</f>
        <v>27</v>
      </c>
      <c r="O51" s="22">
        <v>27</v>
      </c>
      <c r="P51" s="38"/>
      <c r="Q51" s="37"/>
      <c r="R51" s="42"/>
      <c r="S51" s="26"/>
      <c r="T51" s="23"/>
      <c r="U51" s="70"/>
      <c r="V51" s="71"/>
      <c r="W51" s="71"/>
      <c r="X51" s="75"/>
      <c r="Y51" s="79"/>
      <c r="Z51" s="83"/>
      <c r="AA51" s="167"/>
      <c r="AB51" s="87"/>
      <c r="AC51" s="91"/>
      <c r="AD51" s="95"/>
      <c r="AE51" s="99"/>
    </row>
    <row r="52" spans="1:31" ht="18">
      <c r="A52" s="20" t="s">
        <v>32</v>
      </c>
      <c r="B52" s="62">
        <v>50</v>
      </c>
      <c r="C52" s="37">
        <f t="shared" si="12"/>
        <v>50</v>
      </c>
      <c r="D52" s="23">
        <v>50</v>
      </c>
      <c r="E52" s="21"/>
      <c r="F52" s="22"/>
      <c r="G52" s="137">
        <f t="shared" si="13"/>
        <v>100</v>
      </c>
      <c r="H52" s="121">
        <f t="shared" si="14"/>
        <v>80</v>
      </c>
      <c r="I52" s="123">
        <v>80</v>
      </c>
      <c r="J52" s="156"/>
      <c r="K52" s="159"/>
      <c r="L52" s="122">
        <f t="shared" si="15"/>
        <v>16</v>
      </c>
      <c r="M52" s="113"/>
      <c r="N52" s="169">
        <f t="shared" si="16"/>
        <v>15</v>
      </c>
      <c r="O52" s="22">
        <v>15</v>
      </c>
      <c r="P52" s="38"/>
      <c r="Q52" s="37"/>
      <c r="R52" s="42"/>
      <c r="S52" s="26"/>
      <c r="T52" s="23"/>
      <c r="U52" s="70"/>
      <c r="V52" s="71"/>
      <c r="W52" s="71"/>
      <c r="X52" s="75"/>
      <c r="Y52" s="79"/>
      <c r="Z52" s="83"/>
      <c r="AA52" s="167"/>
      <c r="AB52" s="87"/>
      <c r="AC52" s="91"/>
      <c r="AD52" s="95"/>
      <c r="AE52" s="99"/>
    </row>
    <row r="53" spans="1:31" ht="18">
      <c r="A53" s="20" t="s">
        <v>33</v>
      </c>
      <c r="B53" s="62">
        <v>100</v>
      </c>
      <c r="C53" s="37">
        <f aca="true" t="shared" si="17" ref="C53:C59">D53+E53+F53</f>
        <v>100</v>
      </c>
      <c r="D53" s="23">
        <v>100</v>
      </c>
      <c r="E53" s="21"/>
      <c r="F53" s="22"/>
      <c r="G53" s="137">
        <f aca="true" t="shared" si="18" ref="G53:G59">C53/B53*100</f>
        <v>100</v>
      </c>
      <c r="H53" s="121">
        <f aca="true" t="shared" si="19" ref="H53:H59">I53+J53+K53</f>
        <v>160</v>
      </c>
      <c r="I53" s="123">
        <v>160</v>
      </c>
      <c r="J53" s="156"/>
      <c r="K53" s="159"/>
      <c r="L53" s="122">
        <f aca="true" t="shared" si="20" ref="L53:L59">H53/C53*10</f>
        <v>16</v>
      </c>
      <c r="M53" s="113"/>
      <c r="N53" s="169">
        <f t="shared" si="16"/>
        <v>30</v>
      </c>
      <c r="O53" s="22">
        <v>15</v>
      </c>
      <c r="P53" s="133"/>
      <c r="Q53" s="38">
        <v>15</v>
      </c>
      <c r="R53" s="42">
        <f>S53+T53</f>
        <v>30</v>
      </c>
      <c r="S53" s="26">
        <v>30</v>
      </c>
      <c r="T53" s="23"/>
      <c r="U53" s="70"/>
      <c r="V53" s="71"/>
      <c r="W53" s="71"/>
      <c r="X53" s="75"/>
      <c r="Y53" s="79"/>
      <c r="Z53" s="83"/>
      <c r="AA53" s="167"/>
      <c r="AB53" s="87"/>
      <c r="AC53" s="91"/>
      <c r="AD53" s="95"/>
      <c r="AE53" s="99"/>
    </row>
    <row r="54" spans="1:31" ht="18">
      <c r="A54" s="20" t="s">
        <v>35</v>
      </c>
      <c r="B54" s="62">
        <v>670</v>
      </c>
      <c r="C54" s="37">
        <f t="shared" si="17"/>
        <v>670</v>
      </c>
      <c r="D54" s="23">
        <v>670</v>
      </c>
      <c r="E54" s="21"/>
      <c r="F54" s="22"/>
      <c r="G54" s="137">
        <f t="shared" si="18"/>
        <v>100</v>
      </c>
      <c r="H54" s="121">
        <f t="shared" si="19"/>
        <v>1340</v>
      </c>
      <c r="I54" s="123">
        <v>1340</v>
      </c>
      <c r="J54" s="156"/>
      <c r="K54" s="159"/>
      <c r="L54" s="122">
        <f t="shared" si="20"/>
        <v>20</v>
      </c>
      <c r="M54" s="113"/>
      <c r="N54" s="169">
        <f t="shared" si="16"/>
        <v>150</v>
      </c>
      <c r="O54" s="22">
        <v>150</v>
      </c>
      <c r="P54" s="38"/>
      <c r="Q54" s="37"/>
      <c r="R54" s="42">
        <f>S54+T54</f>
        <v>120</v>
      </c>
      <c r="S54" s="26">
        <v>120</v>
      </c>
      <c r="T54" s="23"/>
      <c r="U54" s="70"/>
      <c r="V54" s="71"/>
      <c r="W54" s="71"/>
      <c r="X54" s="75"/>
      <c r="Y54" s="79"/>
      <c r="Z54" s="83"/>
      <c r="AA54" s="167"/>
      <c r="AB54" s="87"/>
      <c r="AC54" s="91"/>
      <c r="AD54" s="95"/>
      <c r="AE54" s="99"/>
    </row>
    <row r="55" spans="1:31" ht="18">
      <c r="A55" s="27" t="s">
        <v>57</v>
      </c>
      <c r="B55" s="62">
        <v>100</v>
      </c>
      <c r="C55" s="37">
        <f t="shared" si="17"/>
        <v>100</v>
      </c>
      <c r="D55" s="23">
        <v>100</v>
      </c>
      <c r="E55" s="21"/>
      <c r="F55" s="22"/>
      <c r="G55" s="137">
        <f t="shared" si="18"/>
        <v>100</v>
      </c>
      <c r="H55" s="121">
        <f t="shared" si="19"/>
        <v>200</v>
      </c>
      <c r="I55" s="123">
        <v>200</v>
      </c>
      <c r="J55" s="156"/>
      <c r="K55" s="159"/>
      <c r="L55" s="122">
        <f t="shared" si="20"/>
        <v>20</v>
      </c>
      <c r="M55" s="113"/>
      <c r="N55" s="169">
        <f t="shared" si="16"/>
        <v>60</v>
      </c>
      <c r="O55" s="22">
        <v>60</v>
      </c>
      <c r="P55" s="38"/>
      <c r="Q55" s="37"/>
      <c r="R55" s="42"/>
      <c r="S55" s="26"/>
      <c r="T55" s="23"/>
      <c r="U55" s="70"/>
      <c r="V55" s="71"/>
      <c r="W55" s="71"/>
      <c r="X55" s="75"/>
      <c r="Y55" s="79"/>
      <c r="Z55" s="83"/>
      <c r="AA55" s="167"/>
      <c r="AB55" s="87"/>
      <c r="AC55" s="91"/>
      <c r="AD55" s="95"/>
      <c r="AE55" s="99"/>
    </row>
    <row r="56" spans="1:31" ht="18">
      <c r="A56" s="27" t="s">
        <v>63</v>
      </c>
      <c r="B56" s="62">
        <v>330</v>
      </c>
      <c r="C56" s="37">
        <f t="shared" si="17"/>
        <v>330</v>
      </c>
      <c r="D56" s="23">
        <v>200</v>
      </c>
      <c r="E56" s="21">
        <v>130</v>
      </c>
      <c r="F56" s="22"/>
      <c r="G56" s="137">
        <f t="shared" si="18"/>
        <v>100</v>
      </c>
      <c r="H56" s="121">
        <f t="shared" si="19"/>
        <v>627</v>
      </c>
      <c r="I56" s="123">
        <v>380</v>
      </c>
      <c r="J56" s="156">
        <v>247</v>
      </c>
      <c r="K56" s="159"/>
      <c r="L56" s="122">
        <f t="shared" si="20"/>
        <v>19</v>
      </c>
      <c r="M56" s="113" t="s">
        <v>13</v>
      </c>
      <c r="N56" s="169">
        <f t="shared" si="16"/>
        <v>180</v>
      </c>
      <c r="O56" s="22">
        <v>180</v>
      </c>
      <c r="P56" s="38"/>
      <c r="Q56" s="37"/>
      <c r="R56" s="42">
        <f>S56+T56</f>
        <v>100</v>
      </c>
      <c r="S56" s="26">
        <v>100</v>
      </c>
      <c r="T56" s="23"/>
      <c r="U56" s="70"/>
      <c r="V56" s="71"/>
      <c r="W56" s="71"/>
      <c r="X56" s="75"/>
      <c r="Y56" s="79"/>
      <c r="Z56" s="83"/>
      <c r="AA56" s="167"/>
      <c r="AB56" s="87"/>
      <c r="AC56" s="91"/>
      <c r="AD56" s="95"/>
      <c r="AE56" s="99"/>
    </row>
    <row r="57" spans="1:31" ht="18">
      <c r="A57" s="27" t="s">
        <v>34</v>
      </c>
      <c r="B57" s="62">
        <v>130</v>
      </c>
      <c r="C57" s="37">
        <f t="shared" si="17"/>
        <v>130</v>
      </c>
      <c r="D57" s="23">
        <v>130</v>
      </c>
      <c r="E57" s="21"/>
      <c r="F57" s="22"/>
      <c r="G57" s="137">
        <f t="shared" si="18"/>
        <v>100</v>
      </c>
      <c r="H57" s="121">
        <f t="shared" si="19"/>
        <v>260</v>
      </c>
      <c r="I57" s="123">
        <v>260</v>
      </c>
      <c r="J57" s="156"/>
      <c r="K57" s="159"/>
      <c r="L57" s="122">
        <f t="shared" si="20"/>
        <v>20</v>
      </c>
      <c r="M57" s="113"/>
      <c r="N57" s="169"/>
      <c r="O57" s="22"/>
      <c r="P57" s="38"/>
      <c r="Q57" s="37"/>
      <c r="R57" s="42"/>
      <c r="S57" s="26"/>
      <c r="T57" s="23"/>
      <c r="U57" s="70"/>
      <c r="V57" s="71"/>
      <c r="W57" s="71"/>
      <c r="X57" s="75"/>
      <c r="Y57" s="79"/>
      <c r="Z57" s="83"/>
      <c r="AA57" s="167"/>
      <c r="AB57" s="87"/>
      <c r="AC57" s="91"/>
      <c r="AD57" s="95"/>
      <c r="AE57" s="99"/>
    </row>
    <row r="58" spans="1:31" ht="18">
      <c r="A58" s="27" t="s">
        <v>83</v>
      </c>
      <c r="B58" s="62">
        <v>35</v>
      </c>
      <c r="C58" s="37">
        <f t="shared" si="17"/>
        <v>35</v>
      </c>
      <c r="D58" s="23">
        <v>35</v>
      </c>
      <c r="E58" s="21"/>
      <c r="F58" s="22"/>
      <c r="G58" s="137">
        <f t="shared" si="18"/>
        <v>100</v>
      </c>
      <c r="H58" s="121">
        <f t="shared" si="19"/>
        <v>63</v>
      </c>
      <c r="I58" s="123">
        <v>63</v>
      </c>
      <c r="J58" s="156"/>
      <c r="K58" s="159"/>
      <c r="L58" s="122">
        <f t="shared" si="20"/>
        <v>18</v>
      </c>
      <c r="M58" s="113"/>
      <c r="N58" s="169"/>
      <c r="O58" s="22"/>
      <c r="P58" s="38"/>
      <c r="Q58" s="37"/>
      <c r="R58" s="42"/>
      <c r="S58" s="26"/>
      <c r="T58" s="23"/>
      <c r="U58" s="70"/>
      <c r="V58" s="71"/>
      <c r="W58" s="71"/>
      <c r="X58" s="75"/>
      <c r="Y58" s="79"/>
      <c r="Z58" s="83"/>
      <c r="AA58" s="167"/>
      <c r="AB58" s="87"/>
      <c r="AC58" s="91"/>
      <c r="AD58" s="95"/>
      <c r="AE58" s="99"/>
    </row>
    <row r="59" spans="1:31" ht="18">
      <c r="A59" s="27" t="s">
        <v>61</v>
      </c>
      <c r="B59" s="62">
        <v>65</v>
      </c>
      <c r="C59" s="37">
        <f t="shared" si="17"/>
        <v>75</v>
      </c>
      <c r="D59" s="23">
        <v>75</v>
      </c>
      <c r="E59" s="21"/>
      <c r="F59" s="22"/>
      <c r="G59" s="137">
        <f t="shared" si="18"/>
        <v>115.38461538461537</v>
      </c>
      <c r="H59" s="121">
        <f t="shared" si="19"/>
        <v>230</v>
      </c>
      <c r="I59" s="123">
        <v>230</v>
      </c>
      <c r="J59" s="156"/>
      <c r="K59" s="159"/>
      <c r="L59" s="121">
        <f t="shared" si="20"/>
        <v>30.666666666666668</v>
      </c>
      <c r="M59" s="113"/>
      <c r="N59" s="169"/>
      <c r="O59" s="22"/>
      <c r="P59" s="133"/>
      <c r="Q59" s="37"/>
      <c r="R59" s="42">
        <f>S59+T59</f>
        <v>50</v>
      </c>
      <c r="S59" s="26">
        <v>50</v>
      </c>
      <c r="T59" s="23"/>
      <c r="U59" s="70"/>
      <c r="V59" s="71"/>
      <c r="W59" s="71"/>
      <c r="X59" s="75"/>
      <c r="Y59" s="79"/>
      <c r="Z59" s="83"/>
      <c r="AA59" s="167"/>
      <c r="AB59" s="87"/>
      <c r="AC59" s="91"/>
      <c r="AD59" s="95"/>
      <c r="AE59" s="99"/>
    </row>
    <row r="60" spans="1:31" ht="18">
      <c r="A60" s="27" t="s">
        <v>59</v>
      </c>
      <c r="B60" s="62">
        <v>280</v>
      </c>
      <c r="C60" s="37">
        <f>D60+E60+F60</f>
        <v>280</v>
      </c>
      <c r="D60" s="23">
        <v>280</v>
      </c>
      <c r="E60" s="21"/>
      <c r="F60" s="22"/>
      <c r="G60" s="137">
        <f aca="true" t="shared" si="21" ref="G60:G65">C60/B60*100</f>
        <v>100</v>
      </c>
      <c r="H60" s="121">
        <f>I60+J60+K60</f>
        <v>476</v>
      </c>
      <c r="I60" s="123">
        <v>476</v>
      </c>
      <c r="J60" s="156"/>
      <c r="K60" s="159"/>
      <c r="L60" s="122">
        <f aca="true" t="shared" si="22" ref="L60:L65">H60/C60*10</f>
        <v>17</v>
      </c>
      <c r="M60" s="113"/>
      <c r="N60" s="169">
        <f>O60+P60+Q60</f>
        <v>70</v>
      </c>
      <c r="O60" s="22">
        <v>70</v>
      </c>
      <c r="P60" s="133"/>
      <c r="Q60" s="37"/>
      <c r="R60" s="25"/>
      <c r="S60" s="26"/>
      <c r="T60" s="23"/>
      <c r="U60" s="70"/>
      <c r="V60" s="71"/>
      <c r="W60" s="71"/>
      <c r="X60" s="75"/>
      <c r="Y60" s="79"/>
      <c r="Z60" s="83"/>
      <c r="AA60" s="167"/>
      <c r="AB60" s="87"/>
      <c r="AC60" s="91"/>
      <c r="AD60" s="95"/>
      <c r="AE60" s="99"/>
    </row>
    <row r="61" spans="1:31" ht="18">
      <c r="A61" s="27" t="s">
        <v>60</v>
      </c>
      <c r="B61" s="62">
        <v>60</v>
      </c>
      <c r="C61" s="37">
        <f>D61+E61+F61</f>
        <v>60</v>
      </c>
      <c r="D61" s="23">
        <v>60</v>
      </c>
      <c r="E61" s="21"/>
      <c r="F61" s="22"/>
      <c r="G61" s="137">
        <f t="shared" si="21"/>
        <v>100</v>
      </c>
      <c r="H61" s="121">
        <f>I61+J61+K61</f>
        <v>108</v>
      </c>
      <c r="I61" s="123">
        <v>108</v>
      </c>
      <c r="J61" s="156"/>
      <c r="K61" s="159"/>
      <c r="L61" s="122">
        <f t="shared" si="22"/>
        <v>18</v>
      </c>
      <c r="M61" s="113"/>
      <c r="N61" s="169"/>
      <c r="O61" s="22"/>
      <c r="P61" s="38"/>
      <c r="Q61" s="37"/>
      <c r="R61" s="25"/>
      <c r="S61" s="26"/>
      <c r="T61" s="23"/>
      <c r="U61" s="70"/>
      <c r="V61" s="71"/>
      <c r="W61" s="71"/>
      <c r="X61" s="75"/>
      <c r="Y61" s="79"/>
      <c r="Z61" s="83"/>
      <c r="AA61" s="167"/>
      <c r="AB61" s="87"/>
      <c r="AC61" s="91"/>
      <c r="AD61" s="95"/>
      <c r="AE61" s="99"/>
    </row>
    <row r="62" spans="1:31" ht="18">
      <c r="A62" s="27" t="s">
        <v>82</v>
      </c>
      <c r="B62" s="63">
        <v>60</v>
      </c>
      <c r="C62" s="37">
        <f>D62+E62+F62</f>
        <v>60</v>
      </c>
      <c r="D62" s="46">
        <v>20</v>
      </c>
      <c r="E62" s="44">
        <v>40</v>
      </c>
      <c r="F62" s="45"/>
      <c r="G62" s="137">
        <f t="shared" si="21"/>
        <v>100</v>
      </c>
      <c r="H62" s="121">
        <f>I62+J62+K62</f>
        <v>108</v>
      </c>
      <c r="I62" s="160">
        <v>36</v>
      </c>
      <c r="J62" s="161">
        <v>72</v>
      </c>
      <c r="K62" s="162"/>
      <c r="L62" s="122">
        <f t="shared" si="22"/>
        <v>18</v>
      </c>
      <c r="M62" s="125"/>
      <c r="N62" s="169"/>
      <c r="O62" s="45"/>
      <c r="P62" s="21"/>
      <c r="Q62" s="24"/>
      <c r="R62" s="47"/>
      <c r="S62" s="48"/>
      <c r="T62" s="46"/>
      <c r="U62" s="70"/>
      <c r="V62" s="71"/>
      <c r="W62" s="71"/>
      <c r="X62" s="75"/>
      <c r="Y62" s="79"/>
      <c r="Z62" s="83"/>
      <c r="AA62" s="167"/>
      <c r="AB62" s="87"/>
      <c r="AC62" s="91"/>
      <c r="AD62" s="95"/>
      <c r="AE62" s="99"/>
    </row>
    <row r="63" spans="1:31" ht="18.75" thickBot="1">
      <c r="A63" s="27" t="s">
        <v>45</v>
      </c>
      <c r="B63" s="63">
        <v>300</v>
      </c>
      <c r="C63" s="37">
        <f>D63+E63+F63</f>
        <v>300</v>
      </c>
      <c r="D63" s="46">
        <v>300</v>
      </c>
      <c r="E63" s="44"/>
      <c r="F63" s="45"/>
      <c r="G63" s="137">
        <f t="shared" si="21"/>
        <v>100</v>
      </c>
      <c r="H63" s="121">
        <f>I63+J63+K63</f>
        <v>540</v>
      </c>
      <c r="I63" s="126">
        <v>540</v>
      </c>
      <c r="J63" s="161"/>
      <c r="K63" s="163"/>
      <c r="L63" s="122">
        <f t="shared" si="22"/>
        <v>18</v>
      </c>
      <c r="M63" s="117"/>
      <c r="N63" s="169">
        <f>O63+P63+Q63</f>
        <v>75</v>
      </c>
      <c r="O63" s="45">
        <v>75</v>
      </c>
      <c r="P63" s="126"/>
      <c r="Q63" s="117"/>
      <c r="R63" s="47"/>
      <c r="S63" s="48"/>
      <c r="T63" s="46"/>
      <c r="U63" s="100"/>
      <c r="V63" s="101"/>
      <c r="W63" s="101"/>
      <c r="X63" s="102"/>
      <c r="Y63" s="103"/>
      <c r="Z63" s="104"/>
      <c r="AA63" s="168"/>
      <c r="AB63" s="105"/>
      <c r="AC63" s="106"/>
      <c r="AD63" s="107"/>
      <c r="AE63" s="108"/>
    </row>
    <row r="64" spans="1:31" ht="18.75" thickBot="1">
      <c r="A64" s="49" t="s">
        <v>22</v>
      </c>
      <c r="B64" s="50">
        <f>SUM(B30:B63)</f>
        <v>9280</v>
      </c>
      <c r="C64" s="58">
        <f>SUM(C30:C63)</f>
        <v>9290</v>
      </c>
      <c r="D64" s="57">
        <f>SUM(D30:D63)</f>
        <v>8706</v>
      </c>
      <c r="E64" s="50">
        <f>SUM(E30:E63)</f>
        <v>435</v>
      </c>
      <c r="F64" s="51">
        <f>SUM(F30:F63)</f>
        <v>149</v>
      </c>
      <c r="G64" s="135">
        <f t="shared" si="21"/>
        <v>100.10775862068965</v>
      </c>
      <c r="H64" s="136">
        <f>SUM(H30:H63)</f>
        <v>19026</v>
      </c>
      <c r="I64" s="136">
        <f>SUM(I30:I63)</f>
        <v>17960</v>
      </c>
      <c r="J64" s="54">
        <f>SUM(J30:J63)</f>
        <v>793</v>
      </c>
      <c r="K64" s="55">
        <f>SUM(K30:K63)</f>
        <v>273</v>
      </c>
      <c r="L64" s="54">
        <f t="shared" si="22"/>
        <v>20.480086114101184</v>
      </c>
      <c r="M64" s="56">
        <f>SUM(M30:M63)</f>
        <v>0</v>
      </c>
      <c r="N64" s="170">
        <f>O64+P64+Q64</f>
        <v>2162</v>
      </c>
      <c r="O64" s="58">
        <f>SUM(O30:O63)</f>
        <v>2092</v>
      </c>
      <c r="P64" s="131">
        <f>SUM(P30:P63)</f>
        <v>70</v>
      </c>
      <c r="Q64" s="132"/>
      <c r="R64" s="52">
        <f>S64+T64</f>
        <v>2431</v>
      </c>
      <c r="S64" s="53">
        <f>SUM(S30:S63)</f>
        <v>1640</v>
      </c>
      <c r="T64" s="60">
        <f>SUM(T30:T63)</f>
        <v>791</v>
      </c>
      <c r="U64" s="51">
        <f>SUM(U30:U63)</f>
        <v>180</v>
      </c>
      <c r="V64" s="50">
        <f>SUM(V30:V63)</f>
        <v>180</v>
      </c>
      <c r="W64" s="59">
        <f>SUM(W30:W63)</f>
        <v>350</v>
      </c>
      <c r="X64" s="60"/>
      <c r="Y64" s="50"/>
      <c r="Z64" s="60"/>
      <c r="AA64" s="50"/>
      <c r="AB64" s="50"/>
      <c r="AC64" s="60"/>
      <c r="AD64" s="50"/>
      <c r="AE64" s="59"/>
    </row>
    <row r="65" spans="1:31" ht="23.25" customHeight="1" thickBot="1">
      <c r="A65" s="138" t="s">
        <v>15</v>
      </c>
      <c r="B65" s="139">
        <f>B29+B64</f>
        <v>39643</v>
      </c>
      <c r="C65" s="139">
        <f>C29+C64</f>
        <v>39653</v>
      </c>
      <c r="D65" s="140">
        <f>D29+D64</f>
        <v>35967</v>
      </c>
      <c r="E65" s="139">
        <f>E29+E64</f>
        <v>1740</v>
      </c>
      <c r="F65" s="141">
        <f>F29+F64</f>
        <v>1946</v>
      </c>
      <c r="G65" s="142">
        <f t="shared" si="21"/>
        <v>100.02522513432383</v>
      </c>
      <c r="H65" s="143">
        <f>H29+H64</f>
        <v>84153</v>
      </c>
      <c r="I65" s="143">
        <f>I29+I64</f>
        <v>77433</v>
      </c>
      <c r="J65" s="144">
        <f>J29+J64</f>
        <v>2422</v>
      </c>
      <c r="K65" s="145">
        <f>K29+K64</f>
        <v>4298</v>
      </c>
      <c r="L65" s="146">
        <f t="shared" si="22"/>
        <v>21.222353920258243</v>
      </c>
      <c r="M65" s="147">
        <f>M29+M64</f>
        <v>0</v>
      </c>
      <c r="N65" s="148">
        <f>N29+N64</f>
        <v>10049.8</v>
      </c>
      <c r="O65" s="139">
        <f>O29+O64</f>
        <v>9979.8</v>
      </c>
      <c r="P65" s="149">
        <f>P29+P64</f>
        <v>70</v>
      </c>
      <c r="Q65" s="140" t="s">
        <v>13</v>
      </c>
      <c r="R65" s="150">
        <f aca="true" t="shared" si="23" ref="R65:Z65">R29+R64</f>
        <v>11292</v>
      </c>
      <c r="S65" s="148">
        <f t="shared" si="23"/>
        <v>5071</v>
      </c>
      <c r="T65" s="139">
        <f t="shared" si="23"/>
        <v>6221</v>
      </c>
      <c r="U65" s="151">
        <f t="shared" si="23"/>
        <v>3837</v>
      </c>
      <c r="V65" s="151">
        <f t="shared" si="23"/>
        <v>3837</v>
      </c>
      <c r="W65" s="151">
        <f t="shared" si="23"/>
        <v>6044</v>
      </c>
      <c r="X65" s="151">
        <f t="shared" si="23"/>
        <v>5709</v>
      </c>
      <c r="Y65" s="151">
        <f t="shared" si="23"/>
        <v>8557</v>
      </c>
      <c r="Z65" s="151">
        <f t="shared" si="23"/>
        <v>4907</v>
      </c>
      <c r="AA65" s="151">
        <f>AA29+AA64</f>
        <v>2467</v>
      </c>
      <c r="AB65" s="151">
        <f>AB29+AB64</f>
        <v>3200</v>
      </c>
      <c r="AC65" s="151">
        <f>AC29+AC64</f>
        <v>2901</v>
      </c>
      <c r="AD65" s="151">
        <f>AD29+AD64</f>
        <v>3430</v>
      </c>
      <c r="AE65" s="152">
        <f>AE29+AE64</f>
        <v>2976</v>
      </c>
    </row>
    <row r="66" spans="1:31" ht="29.25" customHeight="1" thickBot="1">
      <c r="A66" s="153" t="s">
        <v>84</v>
      </c>
      <c r="B66" s="4">
        <v>39773</v>
      </c>
      <c r="C66" s="6">
        <v>38705</v>
      </c>
      <c r="D66" s="1"/>
      <c r="E66" s="1"/>
      <c r="F66" s="7"/>
      <c r="G66" s="4">
        <v>97.3</v>
      </c>
      <c r="H66" s="4">
        <v>77495</v>
      </c>
      <c r="I66" s="4"/>
      <c r="J66" s="6"/>
      <c r="K66" s="7"/>
      <c r="L66" s="6">
        <v>20</v>
      </c>
      <c r="M66" s="7">
        <v>11</v>
      </c>
      <c r="N66" s="6">
        <f>O66+P66+Q66</f>
        <v>5763</v>
      </c>
      <c r="O66" s="7">
        <v>5763</v>
      </c>
      <c r="P66" s="3"/>
      <c r="Q66" s="4"/>
      <c r="R66" s="2">
        <f>S66+T66</f>
        <v>6687</v>
      </c>
      <c r="S66" s="1">
        <v>3190</v>
      </c>
      <c r="T66" s="7">
        <v>3497</v>
      </c>
      <c r="U66" s="6">
        <v>2829</v>
      </c>
      <c r="V66" s="1">
        <v>2768</v>
      </c>
      <c r="W66" s="1">
        <v>5505</v>
      </c>
      <c r="X66" s="1">
        <v>4442</v>
      </c>
      <c r="Y66" s="1">
        <v>5156</v>
      </c>
      <c r="Z66" s="1">
        <v>4977</v>
      </c>
      <c r="AA66" s="1"/>
      <c r="AB66" s="1">
        <v>1867</v>
      </c>
      <c r="AC66" s="1">
        <v>3387</v>
      </c>
      <c r="AD66" s="1">
        <v>2106</v>
      </c>
      <c r="AE66" s="7" t="s">
        <v>48</v>
      </c>
    </row>
    <row r="67" ht="12.75">
      <c r="O67" t="s">
        <v>86</v>
      </c>
    </row>
    <row r="68" ht="12.75">
      <c r="AA68" t="s">
        <v>48</v>
      </c>
    </row>
    <row r="69" spans="17:27" ht="12.75">
      <c r="Q69" t="s">
        <v>13</v>
      </c>
      <c r="AA69" t="s">
        <v>13</v>
      </c>
    </row>
  </sheetData>
  <sheetProtection/>
  <mergeCells count="36">
    <mergeCell ref="Z3:Z6"/>
    <mergeCell ref="S4:S6"/>
    <mergeCell ref="T4:T6"/>
    <mergeCell ref="U3:U6"/>
    <mergeCell ref="V3:V6"/>
    <mergeCell ref="W3:W6"/>
    <mergeCell ref="X3:X6"/>
    <mergeCell ref="S3:T3"/>
    <mergeCell ref="D3:F3"/>
    <mergeCell ref="D4:D6"/>
    <mergeCell ref="E4:E6"/>
    <mergeCell ref="F4:F6"/>
    <mergeCell ref="I3:K3"/>
    <mergeCell ref="I4:I6"/>
    <mergeCell ref="J4:J6"/>
    <mergeCell ref="K4:K6"/>
    <mergeCell ref="AB3:AB6"/>
    <mergeCell ref="L3:L6"/>
    <mergeCell ref="M3:M6"/>
    <mergeCell ref="N3:N6"/>
    <mergeCell ref="R3:R6"/>
    <mergeCell ref="O3:Q3"/>
    <mergeCell ref="O4:O6"/>
    <mergeCell ref="P4:P6"/>
    <mergeCell ref="Q4:Q6"/>
    <mergeCell ref="AA3:AA6"/>
    <mergeCell ref="AC3:AC6"/>
    <mergeCell ref="AE3:AE6"/>
    <mergeCell ref="AD3:AD6"/>
    <mergeCell ref="A1:AE1"/>
    <mergeCell ref="A3:A6"/>
    <mergeCell ref="B3:B6"/>
    <mergeCell ref="C3:C6"/>
    <mergeCell ref="G3:G6"/>
    <mergeCell ref="H3:H6"/>
    <mergeCell ref="Y3:Y6"/>
  </mergeCells>
  <printOptions/>
  <pageMargins left="0.25" right="0.25" top="0.75" bottom="0.75" header="0.3" footer="0.3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operator_ESIO</cp:lastModifiedBy>
  <cp:lastPrinted>2011-09-13T01:07:53Z</cp:lastPrinted>
  <dcterms:created xsi:type="dcterms:W3CDTF">2006-05-15T06:50:54Z</dcterms:created>
  <dcterms:modified xsi:type="dcterms:W3CDTF">2011-10-17T05:10:38Z</dcterms:modified>
  <cp:category/>
  <cp:version/>
  <cp:contentType/>
  <cp:contentStatus/>
</cp:coreProperties>
</file>